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hidePivotFieldList="1" defaultThemeVersion="166925"/>
  <mc:AlternateContent xmlns:mc="http://schemas.openxmlformats.org/markup-compatibility/2006">
    <mc:Choice Requires="x15">
      <x15ac:absPath xmlns:x15ac="http://schemas.microsoft.com/office/spreadsheetml/2010/11/ac" url="https://faontario.sharepoint.com/sites/FinancialAnalysisTeam/Shared Documents/FA2309 Q2 Expenditure Monitor/"/>
    </mc:Choice>
  </mc:AlternateContent>
  <xr:revisionPtr revIDLastSave="1054" documentId="10_ncr:8000_{8ABF39DF-8EA6-4F8B-AB0B-A09294FDF11A}" xr6:coauthVersionLast="47" xr6:coauthVersionMax="47" xr10:uidLastSave="{DDA5CFED-1B48-0041-98FB-675B406B8325}"/>
  <bookViews>
    <workbookView xWindow="-36020" yWindow="1580" windowWidth="31260" windowHeight="18160" xr2:uid="{F5AA01C3-C888-4AC0-B60E-62445C688F56}"/>
  </bookViews>
  <sheets>
    <sheet name="Table" sheetId="2" r:id="rId1"/>
  </sheets>
  <definedNames>
    <definedName name="_xlnm._FilterDatabase" localSheetId="0" hidden="1">Table!$A$3:$K$573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2" l="1"/>
  <c r="J571" i="2"/>
  <c r="K571" i="2" s="1"/>
  <c r="G569" i="2"/>
  <c r="K569" i="2" s="1"/>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31" i="2"/>
  <c r="J522" i="2"/>
  <c r="J523" i="2"/>
  <c r="J524" i="2"/>
  <c r="J525" i="2"/>
  <c r="J526" i="2"/>
  <c r="J527" i="2"/>
  <c r="J528" i="2"/>
  <c r="J521" i="2"/>
  <c r="G522" i="2"/>
  <c r="G523" i="2"/>
  <c r="G524" i="2"/>
  <c r="G525" i="2"/>
  <c r="G526" i="2"/>
  <c r="G527" i="2"/>
  <c r="G528" i="2"/>
  <c r="G521"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490" i="2"/>
  <c r="G518"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490" i="2"/>
  <c r="J466" i="2"/>
  <c r="J467" i="2"/>
  <c r="J468" i="2"/>
  <c r="J469" i="2"/>
  <c r="J470" i="2"/>
  <c r="J471" i="2"/>
  <c r="J472" i="2"/>
  <c r="J473" i="2"/>
  <c r="J474" i="2"/>
  <c r="J475" i="2"/>
  <c r="J476" i="2"/>
  <c r="J477" i="2"/>
  <c r="J478" i="2"/>
  <c r="J479" i="2"/>
  <c r="J480" i="2"/>
  <c r="J481" i="2"/>
  <c r="J482" i="2"/>
  <c r="J483" i="2"/>
  <c r="J484" i="2"/>
  <c r="J485" i="2"/>
  <c r="J486" i="2"/>
  <c r="J487" i="2"/>
  <c r="J465" i="2"/>
  <c r="G466" i="2"/>
  <c r="G467" i="2"/>
  <c r="G468" i="2"/>
  <c r="G469" i="2"/>
  <c r="G470" i="2"/>
  <c r="G471" i="2"/>
  <c r="G472" i="2"/>
  <c r="G473" i="2"/>
  <c r="G474" i="2"/>
  <c r="G475" i="2"/>
  <c r="G476" i="2"/>
  <c r="G477" i="2"/>
  <c r="G478" i="2"/>
  <c r="G479" i="2"/>
  <c r="G480" i="2"/>
  <c r="G481" i="2"/>
  <c r="G482" i="2"/>
  <c r="G483" i="2"/>
  <c r="G484" i="2"/>
  <c r="G485" i="2"/>
  <c r="G486" i="2"/>
  <c r="G487" i="2"/>
  <c r="G465" i="2"/>
  <c r="J459" i="2"/>
  <c r="J460" i="2"/>
  <c r="J461" i="2"/>
  <c r="J462" i="2"/>
  <c r="J458" i="2"/>
  <c r="G459" i="2"/>
  <c r="G460" i="2"/>
  <c r="G461" i="2"/>
  <c r="G462" i="2"/>
  <c r="G458" i="2"/>
  <c r="J453" i="2"/>
  <c r="J454" i="2"/>
  <c r="J455" i="2"/>
  <c r="J452" i="2"/>
  <c r="G453" i="2"/>
  <c r="G454" i="2"/>
  <c r="G455" i="2"/>
  <c r="G452" i="2"/>
  <c r="J450" i="2"/>
  <c r="J438" i="2"/>
  <c r="J439" i="2"/>
  <c r="J440" i="2"/>
  <c r="J441" i="2"/>
  <c r="J442" i="2"/>
  <c r="J443" i="2"/>
  <c r="J444" i="2"/>
  <c r="J445" i="2"/>
  <c r="J446" i="2"/>
  <c r="J447" i="2"/>
  <c r="G439" i="2"/>
  <c r="G440" i="2"/>
  <c r="G441" i="2"/>
  <c r="G442" i="2"/>
  <c r="G443" i="2"/>
  <c r="G444" i="2"/>
  <c r="G445" i="2"/>
  <c r="G446" i="2"/>
  <c r="G447" i="2"/>
  <c r="G438" i="2"/>
  <c r="G435"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10" i="2"/>
  <c r="J407" i="2"/>
  <c r="G410" i="2"/>
  <c r="G519" i="2" l="1"/>
  <c r="J519" i="2"/>
  <c r="J463" i="2"/>
  <c r="G529" i="2"/>
  <c r="G488" i="2"/>
  <c r="J456" i="2"/>
  <c r="G463" i="2"/>
  <c r="J448" i="2"/>
  <c r="G567" i="2"/>
  <c r="J436" i="2"/>
  <c r="G448" i="2"/>
  <c r="G456" i="2"/>
  <c r="J529" i="2"/>
  <c r="J567" i="2"/>
  <c r="J488" i="2"/>
  <c r="K567" i="2" l="1"/>
  <c r="G411" i="2"/>
  <c r="G412" i="2"/>
  <c r="G413" i="2"/>
  <c r="G414" i="2"/>
  <c r="G415" i="2"/>
  <c r="G416" i="2"/>
  <c r="G417" i="2"/>
  <c r="G418" i="2"/>
  <c r="G419" i="2"/>
  <c r="G420" i="2"/>
  <c r="G421" i="2"/>
  <c r="G422" i="2"/>
  <c r="G423" i="2"/>
  <c r="G424" i="2"/>
  <c r="G425" i="2"/>
  <c r="G426" i="2"/>
  <c r="G427" i="2"/>
  <c r="G428" i="2"/>
  <c r="G429" i="2"/>
  <c r="G430" i="2"/>
  <c r="G431" i="2"/>
  <c r="G432" i="2"/>
  <c r="G433" i="2"/>
  <c r="G434" i="2"/>
  <c r="J388" i="2"/>
  <c r="J389" i="2"/>
  <c r="J390" i="2"/>
  <c r="J391" i="2"/>
  <c r="J392" i="2"/>
  <c r="J393" i="2"/>
  <c r="J394" i="2"/>
  <c r="J395" i="2"/>
  <c r="J396" i="2"/>
  <c r="J397" i="2"/>
  <c r="J398" i="2"/>
  <c r="J399" i="2"/>
  <c r="J400" i="2"/>
  <c r="J401" i="2"/>
  <c r="J402" i="2"/>
  <c r="J403" i="2"/>
  <c r="J404" i="2"/>
  <c r="J405" i="2"/>
  <c r="J406" i="2"/>
  <c r="J387" i="2"/>
  <c r="G390" i="2"/>
  <c r="G391" i="2"/>
  <c r="G392" i="2"/>
  <c r="G393" i="2"/>
  <c r="G394" i="2"/>
  <c r="G395" i="2"/>
  <c r="G396" i="2"/>
  <c r="G397" i="2"/>
  <c r="G398" i="2"/>
  <c r="G399" i="2"/>
  <c r="G400" i="2"/>
  <c r="G401" i="2"/>
  <c r="G402" i="2"/>
  <c r="G403" i="2"/>
  <c r="G404" i="2"/>
  <c r="G405" i="2"/>
  <c r="G406" i="2"/>
  <c r="G407" i="2"/>
  <c r="G388" i="2"/>
  <c r="G389" i="2"/>
  <c r="G387" i="2"/>
  <c r="J374" i="2"/>
  <c r="J375" i="2"/>
  <c r="J376" i="2"/>
  <c r="J377" i="2"/>
  <c r="J378" i="2"/>
  <c r="J379" i="2"/>
  <c r="J380" i="2"/>
  <c r="J381" i="2"/>
  <c r="J382" i="2"/>
  <c r="J383" i="2"/>
  <c r="J384" i="2"/>
  <c r="J373" i="2"/>
  <c r="G374" i="2"/>
  <c r="G375" i="2"/>
  <c r="G376" i="2"/>
  <c r="G377" i="2"/>
  <c r="G378" i="2"/>
  <c r="G379" i="2"/>
  <c r="G380" i="2"/>
  <c r="G381" i="2"/>
  <c r="G382" i="2"/>
  <c r="G383" i="2"/>
  <c r="G384" i="2"/>
  <c r="G373" i="2"/>
  <c r="J368" i="2"/>
  <c r="J369" i="2"/>
  <c r="J370" i="2"/>
  <c r="J367" i="2"/>
  <c r="G368" i="2"/>
  <c r="G369" i="2"/>
  <c r="G370" i="2"/>
  <c r="G367" i="2"/>
  <c r="J365" i="2"/>
  <c r="G365" i="2"/>
  <c r="J351" i="2"/>
  <c r="J352" i="2"/>
  <c r="J353" i="2"/>
  <c r="J354" i="2"/>
  <c r="J355" i="2"/>
  <c r="J356" i="2"/>
  <c r="J357" i="2"/>
  <c r="J358" i="2"/>
  <c r="J359" i="2"/>
  <c r="J360" i="2"/>
  <c r="J361" i="2"/>
  <c r="J362" i="2"/>
  <c r="J350" i="2"/>
  <c r="G351" i="2"/>
  <c r="G352" i="2"/>
  <c r="G353" i="2"/>
  <c r="G354" i="2"/>
  <c r="G355" i="2"/>
  <c r="G356" i="2"/>
  <c r="G357" i="2"/>
  <c r="G358" i="2"/>
  <c r="G359" i="2"/>
  <c r="G360" i="2"/>
  <c r="G361" i="2"/>
  <c r="G362" i="2"/>
  <c r="G350"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G347"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20" i="2"/>
  <c r="G315" i="2"/>
  <c r="J305" i="2"/>
  <c r="J306" i="2"/>
  <c r="J307" i="2"/>
  <c r="J308" i="2"/>
  <c r="J309" i="2"/>
  <c r="J310" i="2"/>
  <c r="J311" i="2"/>
  <c r="J312" i="2"/>
  <c r="J313" i="2"/>
  <c r="J314" i="2"/>
  <c r="J315" i="2"/>
  <c r="J316" i="2"/>
  <c r="J317" i="2"/>
  <c r="J304" i="2"/>
  <c r="G305" i="2"/>
  <c r="G306" i="2"/>
  <c r="G307" i="2"/>
  <c r="G308" i="2"/>
  <c r="G309" i="2"/>
  <c r="G310" i="2"/>
  <c r="G311" i="2"/>
  <c r="G312" i="2"/>
  <c r="G313" i="2"/>
  <c r="G314" i="2"/>
  <c r="G316" i="2"/>
  <c r="G317" i="2"/>
  <c r="G304"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245"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246" i="2"/>
  <c r="G245" i="2"/>
  <c r="J240" i="2"/>
  <c r="J241" i="2"/>
  <c r="J242" i="2"/>
  <c r="J239" i="2"/>
  <c r="G240" i="2"/>
  <c r="G241" i="2"/>
  <c r="G242" i="2"/>
  <c r="G239" i="2"/>
  <c r="F371" i="2"/>
  <c r="G236" i="2"/>
  <c r="J232" i="2"/>
  <c r="J233" i="2"/>
  <c r="J234" i="2"/>
  <c r="J235" i="2"/>
  <c r="J236" i="2"/>
  <c r="J231" i="2"/>
  <c r="F408" i="2"/>
  <c r="G232" i="2"/>
  <c r="G233" i="2"/>
  <c r="G234" i="2"/>
  <c r="G235" i="2"/>
  <c r="G231" i="2"/>
  <c r="J206" i="2"/>
  <c r="J207" i="2"/>
  <c r="J208" i="2"/>
  <c r="J209" i="2"/>
  <c r="J210" i="2"/>
  <c r="J211" i="2"/>
  <c r="J212" i="2"/>
  <c r="J213" i="2"/>
  <c r="J214" i="2"/>
  <c r="J215" i="2"/>
  <c r="J216" i="2"/>
  <c r="J217" i="2"/>
  <c r="J218" i="2"/>
  <c r="J219" i="2"/>
  <c r="J220" i="2"/>
  <c r="J221" i="2"/>
  <c r="J222" i="2"/>
  <c r="J223" i="2"/>
  <c r="J224" i="2"/>
  <c r="J225" i="2"/>
  <c r="J226" i="2"/>
  <c r="J227" i="2"/>
  <c r="J228" i="2"/>
  <c r="J205" i="2"/>
  <c r="G207" i="2"/>
  <c r="G208" i="2"/>
  <c r="G209" i="2"/>
  <c r="G210" i="2"/>
  <c r="G211" i="2"/>
  <c r="G212" i="2"/>
  <c r="G213" i="2"/>
  <c r="G214" i="2"/>
  <c r="G215" i="2"/>
  <c r="G216" i="2"/>
  <c r="G217" i="2"/>
  <c r="G218" i="2"/>
  <c r="G219" i="2"/>
  <c r="G220" i="2"/>
  <c r="G221" i="2"/>
  <c r="G222" i="2"/>
  <c r="G223" i="2"/>
  <c r="G224" i="2"/>
  <c r="G225" i="2"/>
  <c r="G226" i="2"/>
  <c r="G227" i="2"/>
  <c r="G228" i="2"/>
  <c r="G206" i="2"/>
  <c r="G205" i="2"/>
  <c r="J193" i="2"/>
  <c r="J194" i="2"/>
  <c r="J195" i="2"/>
  <c r="J196" i="2"/>
  <c r="J197" i="2"/>
  <c r="J198" i="2"/>
  <c r="J199" i="2"/>
  <c r="J200" i="2"/>
  <c r="J201" i="2"/>
  <c r="J202" i="2"/>
  <c r="J192" i="2"/>
  <c r="G193" i="2"/>
  <c r="G194" i="2"/>
  <c r="G195" i="2"/>
  <c r="G196" i="2"/>
  <c r="G197" i="2"/>
  <c r="G198" i="2"/>
  <c r="G199" i="2"/>
  <c r="G200" i="2"/>
  <c r="G201" i="2"/>
  <c r="G202" i="2"/>
  <c r="G192" i="2"/>
  <c r="J189" i="2"/>
  <c r="J176" i="2"/>
  <c r="J177" i="2"/>
  <c r="J178" i="2"/>
  <c r="J179" i="2"/>
  <c r="J180" i="2"/>
  <c r="J181" i="2"/>
  <c r="J182" i="2"/>
  <c r="J183" i="2"/>
  <c r="J184" i="2"/>
  <c r="J185" i="2"/>
  <c r="J186" i="2"/>
  <c r="J187" i="2"/>
  <c r="J188" i="2"/>
  <c r="J167" i="2"/>
  <c r="J168" i="2"/>
  <c r="J169" i="2"/>
  <c r="J170" i="2"/>
  <c r="J171" i="2"/>
  <c r="J172" i="2"/>
  <c r="J173" i="2"/>
  <c r="J174" i="2"/>
  <c r="J175" i="2"/>
  <c r="J166" i="2"/>
  <c r="G166" i="2"/>
  <c r="G167" i="2"/>
  <c r="G168" i="2"/>
  <c r="G169" i="2"/>
  <c r="G170" i="2"/>
  <c r="G171" i="2"/>
  <c r="G172" i="2"/>
  <c r="G173" i="2"/>
  <c r="G174" i="2"/>
  <c r="G175" i="2"/>
  <c r="G176" i="2"/>
  <c r="G177" i="2"/>
  <c r="G178" i="2"/>
  <c r="G179" i="2"/>
  <c r="G180" i="2"/>
  <c r="G181" i="2"/>
  <c r="G182" i="2"/>
  <c r="G183" i="2"/>
  <c r="G184" i="2"/>
  <c r="G185" i="2"/>
  <c r="G186" i="2"/>
  <c r="G187" i="2"/>
  <c r="G188" i="2"/>
  <c r="G189"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30" i="2"/>
  <c r="J131" i="2"/>
  <c r="J132" i="2"/>
  <c r="J129"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30" i="2"/>
  <c r="G131" i="2"/>
  <c r="G132" i="2"/>
  <c r="G133" i="2"/>
  <c r="G129" i="2"/>
  <c r="J114" i="2"/>
  <c r="J115" i="2"/>
  <c r="J116" i="2"/>
  <c r="J117" i="2"/>
  <c r="J118" i="2"/>
  <c r="J119" i="2"/>
  <c r="J120" i="2"/>
  <c r="J121" i="2"/>
  <c r="J122" i="2"/>
  <c r="J123" i="2"/>
  <c r="J124" i="2"/>
  <c r="J125" i="2"/>
  <c r="J126" i="2"/>
  <c r="J113" i="2"/>
  <c r="J112" i="2"/>
  <c r="G126" i="2"/>
  <c r="G113" i="2"/>
  <c r="G114" i="2"/>
  <c r="G115" i="2"/>
  <c r="G116" i="2"/>
  <c r="G117" i="2"/>
  <c r="G118" i="2"/>
  <c r="G119" i="2"/>
  <c r="G120" i="2"/>
  <c r="G121" i="2"/>
  <c r="G122" i="2"/>
  <c r="G123" i="2"/>
  <c r="G124" i="2"/>
  <c r="G125" i="2"/>
  <c r="G112" i="2"/>
  <c r="J105" i="2"/>
  <c r="J106" i="2"/>
  <c r="J107" i="2"/>
  <c r="J108" i="2"/>
  <c r="J109" i="2"/>
  <c r="J104" i="2"/>
  <c r="J98" i="2"/>
  <c r="G105" i="2"/>
  <c r="G106" i="2"/>
  <c r="G107" i="2"/>
  <c r="G108" i="2"/>
  <c r="G109" i="2"/>
  <c r="G104" i="2"/>
  <c r="G97" i="2"/>
  <c r="J89" i="2"/>
  <c r="J76" i="2"/>
  <c r="J77" i="2"/>
  <c r="J78" i="2"/>
  <c r="J79" i="2"/>
  <c r="J80" i="2"/>
  <c r="J81" i="2"/>
  <c r="J82" i="2"/>
  <c r="J83" i="2"/>
  <c r="J84" i="2"/>
  <c r="J85" i="2"/>
  <c r="J86" i="2"/>
  <c r="J87" i="2"/>
  <c r="J88" i="2"/>
  <c r="J90" i="2"/>
  <c r="J91" i="2"/>
  <c r="J92" i="2"/>
  <c r="J93" i="2"/>
  <c r="J94" i="2"/>
  <c r="J95" i="2"/>
  <c r="J96" i="2"/>
  <c r="J97" i="2"/>
  <c r="J99" i="2"/>
  <c r="J100" i="2"/>
  <c r="J101" i="2"/>
  <c r="J75" i="2"/>
  <c r="J37" i="2"/>
  <c r="G76" i="2"/>
  <c r="G77" i="2"/>
  <c r="G78" i="2"/>
  <c r="G79" i="2"/>
  <c r="G80" i="2"/>
  <c r="G81" i="2"/>
  <c r="G82" i="2"/>
  <c r="G83" i="2"/>
  <c r="G84" i="2"/>
  <c r="G85" i="2"/>
  <c r="G86" i="2"/>
  <c r="G87" i="2"/>
  <c r="G88" i="2"/>
  <c r="G89" i="2"/>
  <c r="G90" i="2"/>
  <c r="G91" i="2"/>
  <c r="G92" i="2"/>
  <c r="G93" i="2"/>
  <c r="G94" i="2"/>
  <c r="G95" i="2"/>
  <c r="G96" i="2"/>
  <c r="G98" i="2"/>
  <c r="G99" i="2"/>
  <c r="G100" i="2"/>
  <c r="G101" i="2"/>
  <c r="G75" i="2"/>
  <c r="J69" i="2"/>
  <c r="J70" i="2"/>
  <c r="J71" i="2"/>
  <c r="J72" i="2"/>
  <c r="J68" i="2"/>
  <c r="G69" i="2"/>
  <c r="G70" i="2"/>
  <c r="G71" i="2"/>
  <c r="G72" i="2"/>
  <c r="G68" i="2"/>
  <c r="J65" i="2"/>
  <c r="J62" i="2"/>
  <c r="J63" i="2"/>
  <c r="J64" i="2"/>
  <c r="J41" i="2"/>
  <c r="J42" i="2"/>
  <c r="J43" i="2"/>
  <c r="J44" i="2"/>
  <c r="J45" i="2"/>
  <c r="J46" i="2"/>
  <c r="J47" i="2"/>
  <c r="J48" i="2"/>
  <c r="J49" i="2"/>
  <c r="J50" i="2"/>
  <c r="J51" i="2"/>
  <c r="J52" i="2"/>
  <c r="J53" i="2"/>
  <c r="J54" i="2"/>
  <c r="J55" i="2"/>
  <c r="J56" i="2"/>
  <c r="J57" i="2"/>
  <c r="J58" i="2"/>
  <c r="J59" i="2"/>
  <c r="J60" i="2"/>
  <c r="J61" i="2"/>
  <c r="J40" i="2"/>
  <c r="G65" i="2"/>
  <c r="G41" i="2"/>
  <c r="G42" i="2"/>
  <c r="G43" i="2"/>
  <c r="G44" i="2"/>
  <c r="G45" i="2"/>
  <c r="G46" i="2"/>
  <c r="G47" i="2"/>
  <c r="G48" i="2"/>
  <c r="G49" i="2"/>
  <c r="G50" i="2"/>
  <c r="G51" i="2"/>
  <c r="G52" i="2"/>
  <c r="G53" i="2"/>
  <c r="G54" i="2"/>
  <c r="G55" i="2"/>
  <c r="G56" i="2"/>
  <c r="G57" i="2"/>
  <c r="G58" i="2"/>
  <c r="G59" i="2"/>
  <c r="G60" i="2"/>
  <c r="G61" i="2"/>
  <c r="G62" i="2"/>
  <c r="G63" i="2"/>
  <c r="G64" i="2"/>
  <c r="G40"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6" i="2"/>
  <c r="J7" i="2"/>
  <c r="J5" i="2"/>
  <c r="G37" i="2"/>
  <c r="G14" i="2"/>
  <c r="K14" i="2" s="1"/>
  <c r="G15" i="2"/>
  <c r="G16" i="2"/>
  <c r="G17" i="2"/>
  <c r="G18" i="2"/>
  <c r="G19" i="2"/>
  <c r="G20" i="2"/>
  <c r="G21" i="2"/>
  <c r="G22" i="2"/>
  <c r="G23" i="2"/>
  <c r="G24" i="2"/>
  <c r="G25" i="2"/>
  <c r="G26" i="2"/>
  <c r="K26" i="2" s="1"/>
  <c r="G27" i="2"/>
  <c r="G28" i="2"/>
  <c r="G29" i="2"/>
  <c r="G30" i="2"/>
  <c r="G31" i="2"/>
  <c r="G32" i="2"/>
  <c r="G33" i="2"/>
  <c r="G34" i="2"/>
  <c r="G35" i="2"/>
  <c r="G36" i="2"/>
  <c r="G6" i="2"/>
  <c r="G7" i="2"/>
  <c r="G8" i="2"/>
  <c r="G9" i="2"/>
  <c r="G10" i="2"/>
  <c r="G11" i="2"/>
  <c r="G12" i="2"/>
  <c r="G13" i="2"/>
  <c r="G5" i="2"/>
  <c r="I203" i="2"/>
  <c r="I190" i="2"/>
  <c r="I164" i="2"/>
  <c r="F164" i="2"/>
  <c r="I127" i="2"/>
  <c r="I110" i="2"/>
  <c r="I229" i="2"/>
  <c r="F229" i="2"/>
  <c r="I102" i="2"/>
  <c r="I237" i="2"/>
  <c r="I243" i="2"/>
  <c r="I302" i="2"/>
  <c r="F302" i="2"/>
  <c r="I318" i="2"/>
  <c r="I348" i="2"/>
  <c r="I363" i="2"/>
  <c r="I371" i="2"/>
  <c r="I385" i="2"/>
  <c r="I408" i="2"/>
  <c r="I436" i="2"/>
  <c r="F436" i="2"/>
  <c r="I448" i="2"/>
  <c r="I456" i="2"/>
  <c r="I463" i="2"/>
  <c r="I488" i="2"/>
  <c r="F488" i="2"/>
  <c r="I519" i="2"/>
  <c r="I529" i="2"/>
  <c r="K72" i="2" l="1"/>
  <c r="K27" i="2"/>
  <c r="G237" i="2"/>
  <c r="J371" i="2"/>
  <c r="J348" i="2"/>
  <c r="G363" i="2"/>
  <c r="G385" i="2"/>
  <c r="G408" i="2"/>
  <c r="K47" i="2"/>
  <c r="K365" i="2"/>
  <c r="G371" i="2"/>
  <c r="G436" i="2"/>
  <c r="J385" i="2"/>
  <c r="K68" i="2"/>
  <c r="G348" i="2"/>
  <c r="K54" i="2"/>
  <c r="J318" i="2"/>
  <c r="J302" i="2"/>
  <c r="J363" i="2"/>
  <c r="G318" i="2"/>
  <c r="J408" i="2"/>
  <c r="K28" i="2"/>
  <c r="K30" i="2"/>
  <c r="K29" i="2"/>
  <c r="K17" i="2"/>
  <c r="K16" i="2"/>
  <c r="K15" i="2"/>
  <c r="K40" i="2"/>
  <c r="K34" i="2"/>
  <c r="K13" i="2"/>
  <c r="K18" i="2"/>
  <c r="K12" i="2"/>
  <c r="K11" i="2"/>
  <c r="K46" i="2"/>
  <c r="K42" i="2"/>
  <c r="G302" i="2"/>
  <c r="K6" i="2"/>
  <c r="K65" i="2"/>
  <c r="K36" i="2"/>
  <c r="K70" i="2"/>
  <c r="K35" i="2"/>
  <c r="K23" i="2"/>
  <c r="K59" i="2"/>
  <c r="K69" i="2"/>
  <c r="K25" i="2"/>
  <c r="K24" i="2"/>
  <c r="K22" i="2"/>
  <c r="K58" i="2"/>
  <c r="K9" i="2"/>
  <c r="G190" i="2"/>
  <c r="K71" i="2"/>
  <c r="K56" i="2"/>
  <c r="K44" i="2"/>
  <c r="K55" i="2"/>
  <c r="K61" i="2"/>
  <c r="K49" i="2"/>
  <c r="G38" i="2"/>
  <c r="K60" i="2"/>
  <c r="K48" i="2"/>
  <c r="G73" i="2"/>
  <c r="J38" i="2"/>
  <c r="K7" i="2"/>
  <c r="K57" i="2"/>
  <c r="K45" i="2"/>
  <c r="G127" i="2"/>
  <c r="K43" i="2"/>
  <c r="G110" i="2"/>
  <c r="K53" i="2"/>
  <c r="K41" i="2"/>
  <c r="K33" i="2"/>
  <c r="K21" i="2"/>
  <c r="K52" i="2"/>
  <c r="K64" i="2"/>
  <c r="K89" i="2"/>
  <c r="K10" i="2"/>
  <c r="K32" i="2"/>
  <c r="K20" i="2"/>
  <c r="K8" i="2"/>
  <c r="G66" i="2"/>
  <c r="K51" i="2"/>
  <c r="K63" i="2"/>
  <c r="J110" i="2"/>
  <c r="G164" i="2"/>
  <c r="K31" i="2"/>
  <c r="K19" i="2"/>
  <c r="J66" i="2"/>
  <c r="K50" i="2"/>
  <c r="K62" i="2"/>
  <c r="K5" i="2"/>
  <c r="J203" i="2"/>
  <c r="K37" i="2"/>
  <c r="J229" i="2"/>
  <c r="G229" i="2"/>
  <c r="J127" i="2"/>
  <c r="J73" i="2"/>
  <c r="J190" i="2"/>
  <c r="G203" i="2"/>
  <c r="G102" i="2"/>
  <c r="G243" i="2"/>
  <c r="J237" i="2"/>
  <c r="J243" i="2"/>
  <c r="J164" i="2"/>
  <c r="J102" i="2"/>
  <c r="K38" i="2" l="1"/>
  <c r="K66" i="2"/>
  <c r="F567" i="2"/>
  <c r="I567" i="2"/>
  <c r="K556" i="2" l="1"/>
  <c r="K239" i="2" l="1"/>
  <c r="K566" i="2" l="1"/>
  <c r="K75" i="2"/>
  <c r="K76" i="2"/>
  <c r="K77" i="2"/>
  <c r="K78" i="2"/>
  <c r="K79" i="2"/>
  <c r="K80" i="2"/>
  <c r="K81" i="2"/>
  <c r="K82" i="2"/>
  <c r="K83" i="2"/>
  <c r="K84" i="2"/>
  <c r="K85" i="2"/>
  <c r="K86" i="2"/>
  <c r="K87" i="2"/>
  <c r="K88" i="2"/>
  <c r="K90" i="2"/>
  <c r="K91" i="2"/>
  <c r="K92" i="2"/>
  <c r="K93" i="2"/>
  <c r="K94" i="2"/>
  <c r="K95" i="2"/>
  <c r="K96" i="2"/>
  <c r="K97" i="2"/>
  <c r="K98" i="2"/>
  <c r="K99" i="2"/>
  <c r="K100" i="2"/>
  <c r="K101" i="2"/>
  <c r="K102"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63" i="2"/>
  <c r="K164" i="2"/>
  <c r="K166" i="2"/>
  <c r="K167" i="2"/>
  <c r="K168" i="2"/>
  <c r="K169" i="2"/>
  <c r="K170" i="2"/>
  <c r="K171" i="2"/>
  <c r="K172" i="2"/>
  <c r="K173" i="2"/>
  <c r="K174" i="2"/>
  <c r="K175" i="2"/>
  <c r="K176" i="2"/>
  <c r="K177" i="2"/>
  <c r="K178" i="2"/>
  <c r="K179" i="2"/>
  <c r="K180" i="2"/>
  <c r="K181" i="2"/>
  <c r="K182" i="2"/>
  <c r="K183" i="2"/>
  <c r="K184" i="2"/>
  <c r="K185" i="2"/>
  <c r="K186" i="2"/>
  <c r="K187" i="2"/>
  <c r="K189" i="2"/>
  <c r="K190"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1" i="2"/>
  <c r="K232" i="2"/>
  <c r="K233" i="2"/>
  <c r="K234" i="2"/>
  <c r="K235" i="2"/>
  <c r="K236" i="2"/>
  <c r="K237" i="2"/>
  <c r="K240" i="2"/>
  <c r="K241" i="2"/>
  <c r="K242" i="2"/>
  <c r="K243"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50" i="2"/>
  <c r="K351" i="2"/>
  <c r="K352" i="2"/>
  <c r="K353" i="2"/>
  <c r="K354" i="2"/>
  <c r="K355" i="2"/>
  <c r="K356" i="2"/>
  <c r="K357" i="2"/>
  <c r="K358" i="2"/>
  <c r="K359" i="2"/>
  <c r="K360" i="2"/>
  <c r="K361" i="2"/>
  <c r="K362" i="2"/>
  <c r="K363" i="2"/>
  <c r="K452" i="2"/>
  <c r="K453" i="2"/>
  <c r="K454" i="2"/>
  <c r="K455" i="2"/>
  <c r="K456" i="2"/>
  <c r="K387" i="2"/>
  <c r="K388" i="2"/>
  <c r="K389" i="2"/>
  <c r="K390" i="2"/>
  <c r="K391" i="2"/>
  <c r="K392" i="2"/>
  <c r="K393" i="2"/>
  <c r="K394" i="2"/>
  <c r="K395" i="2"/>
  <c r="K396" i="2"/>
  <c r="K397" i="2"/>
  <c r="K398" i="2"/>
  <c r="K399" i="2"/>
  <c r="K400" i="2"/>
  <c r="K401" i="2"/>
  <c r="K402" i="2"/>
  <c r="K403" i="2"/>
  <c r="K404" i="2"/>
  <c r="K405" i="2"/>
  <c r="K406" i="2"/>
  <c r="K407" i="2"/>
  <c r="K408" i="2"/>
  <c r="K304" i="2"/>
  <c r="K305" i="2"/>
  <c r="K306" i="2"/>
  <c r="K307" i="2"/>
  <c r="K308" i="2"/>
  <c r="K309" i="2"/>
  <c r="K310" i="2"/>
  <c r="K311" i="2"/>
  <c r="K312" i="2"/>
  <c r="K313" i="2"/>
  <c r="K314" i="2"/>
  <c r="K315" i="2"/>
  <c r="K316" i="2"/>
  <c r="K317" i="2"/>
  <c r="K318" i="2"/>
  <c r="K410" i="2"/>
  <c r="K411" i="2"/>
  <c r="K412" i="2"/>
  <c r="K413" i="2"/>
  <c r="K414" i="2"/>
  <c r="K415" i="2"/>
  <c r="K416" i="2"/>
  <c r="K417" i="2"/>
  <c r="K418" i="2"/>
  <c r="K419" i="2"/>
  <c r="K420" i="2"/>
  <c r="K421" i="2"/>
  <c r="K422" i="2"/>
  <c r="K423" i="2"/>
  <c r="K424" i="2"/>
  <c r="K425" i="2"/>
  <c r="K426" i="2"/>
  <c r="K435" i="2"/>
  <c r="K436" i="2"/>
  <c r="K438" i="2"/>
  <c r="K439" i="2"/>
  <c r="K440" i="2"/>
  <c r="K441" i="2"/>
  <c r="K442" i="2"/>
  <c r="K443" i="2"/>
  <c r="K444" i="2"/>
  <c r="K445" i="2"/>
  <c r="K446" i="2"/>
  <c r="K447" i="2"/>
  <c r="K448" i="2"/>
  <c r="K465" i="2"/>
  <c r="K466" i="2"/>
  <c r="K467" i="2"/>
  <c r="K468" i="2"/>
  <c r="K469" i="2"/>
  <c r="K470" i="2"/>
  <c r="K471" i="2"/>
  <c r="K472" i="2"/>
  <c r="K473" i="2"/>
  <c r="K474" i="2"/>
  <c r="K475" i="2"/>
  <c r="K476" i="2"/>
  <c r="K477" i="2"/>
  <c r="K478" i="2"/>
  <c r="K479" i="2"/>
  <c r="K480" i="2"/>
  <c r="K481" i="2"/>
  <c r="K482" i="2"/>
  <c r="K483" i="2"/>
  <c r="K484" i="2"/>
  <c r="K485" i="2"/>
  <c r="K486" i="2"/>
  <c r="K487" i="2"/>
  <c r="K488"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8" i="2"/>
  <c r="K519" i="2"/>
  <c r="K192" i="2"/>
  <c r="K193" i="2"/>
  <c r="K194" i="2"/>
  <c r="K195" i="2"/>
  <c r="K196" i="2"/>
  <c r="K197" i="2"/>
  <c r="K198" i="2"/>
  <c r="K199" i="2"/>
  <c r="K200" i="2"/>
  <c r="K201" i="2"/>
  <c r="K202" i="2"/>
  <c r="K203" i="2"/>
  <c r="K112" i="2"/>
  <c r="K113" i="2"/>
  <c r="K114" i="2"/>
  <c r="K115" i="2"/>
  <c r="K116" i="2"/>
  <c r="K117" i="2"/>
  <c r="K118" i="2"/>
  <c r="K119" i="2"/>
  <c r="K120" i="2"/>
  <c r="K121" i="2"/>
  <c r="K122" i="2"/>
  <c r="K123" i="2"/>
  <c r="K126" i="2"/>
  <c r="K127" i="2"/>
  <c r="K521" i="2"/>
  <c r="K522" i="2"/>
  <c r="K523" i="2"/>
  <c r="K524" i="2"/>
  <c r="K525" i="2"/>
  <c r="K526" i="2"/>
  <c r="K527" i="2"/>
  <c r="K528" i="2"/>
  <c r="K529" i="2"/>
  <c r="K450" i="2"/>
  <c r="K458" i="2"/>
  <c r="K459" i="2"/>
  <c r="K460" i="2"/>
  <c r="K461" i="2"/>
  <c r="K462" i="2"/>
  <c r="K463"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7" i="2"/>
  <c r="K558" i="2"/>
  <c r="K559" i="2"/>
  <c r="K560" i="2"/>
  <c r="K561" i="2"/>
  <c r="K562"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67" i="2"/>
  <c r="K368" i="2"/>
  <c r="K369" i="2"/>
  <c r="K370" i="2"/>
  <c r="K371" i="2"/>
  <c r="K104" i="2"/>
  <c r="K105" i="2"/>
  <c r="K106" i="2"/>
  <c r="K107" i="2"/>
  <c r="K108" i="2"/>
  <c r="K109" i="2"/>
  <c r="K110" i="2"/>
  <c r="K373" i="2"/>
  <c r="K374" i="2"/>
  <c r="K375" i="2"/>
  <c r="K376" i="2"/>
  <c r="K377" i="2"/>
  <c r="K378" i="2"/>
  <c r="K379" i="2"/>
  <c r="K380" i="2"/>
  <c r="K381" i="2"/>
  <c r="K382" i="2"/>
  <c r="K383" i="2"/>
  <c r="K384" i="2"/>
  <c r="K385" i="2"/>
  <c r="K73" i="2"/>
</calcChain>
</file>

<file path=xl/sharedStrings.xml><?xml version="1.0" encoding="utf-8"?>
<sst xmlns="http://schemas.openxmlformats.org/spreadsheetml/2006/main" count="1718" uniqueCount="555">
  <si>
    <t>2023-24 Actual Unaudited Spending by Ministry and Program ($)</t>
  </si>
  <si>
    <t>Sector</t>
  </si>
  <si>
    <t>Ministry</t>
  </si>
  <si>
    <t>Program</t>
  </si>
  <si>
    <t>2023-24 
Spending Plan</t>
  </si>
  <si>
    <t>Q1 Adjustments</t>
  </si>
  <si>
    <t>Q2 Adjustments</t>
  </si>
  <si>
    <t>Revised 
2023-24 
Spending Plan 
(D+E+F)</t>
  </si>
  <si>
    <t>Q1 Spending</t>
  </si>
  <si>
    <t>Q2 Spending</t>
  </si>
  <si>
    <t>2023-24 Actual Unaudited Spending 
(H+I)</t>
  </si>
  <si>
    <t>Actual Unaudted Spending as a Share of Revised Spending Plan (%)</t>
  </si>
  <si>
    <t>Other Programs</t>
  </si>
  <si>
    <t>OMAFRA</t>
  </si>
  <si>
    <t>Ministry of Agriculture, Food and Rural Affairs</t>
  </si>
  <si>
    <t>Ontario Risk Management Program</t>
  </si>
  <si>
    <t>University of Guelph</t>
  </si>
  <si>
    <t>AgriStability</t>
  </si>
  <si>
    <t>AgriInsurance</t>
  </si>
  <si>
    <t>AgriInvest</t>
  </si>
  <si>
    <t>Canadian Ag Partnership-Federal-Public Health and Env</t>
  </si>
  <si>
    <t>Canadian Ag Partnership-Federal-Economic Development</t>
  </si>
  <si>
    <t>Food Industry</t>
  </si>
  <si>
    <t>Ontario Wine Fund</t>
  </si>
  <si>
    <t>Canadian Ag Partnership-Federal-Research</t>
  </si>
  <si>
    <t>Agricorp</t>
  </si>
  <si>
    <t>Agri-Food Processing Fund</t>
  </si>
  <si>
    <t>COVID 19 Programming</t>
  </si>
  <si>
    <t>Agricultural Drainage Infrastructure Program</t>
  </si>
  <si>
    <t>Small Cidery and Small Distillery Support Program</t>
  </si>
  <si>
    <t>Rural Economic Development Program</t>
  </si>
  <si>
    <t>Canadian Ag Partnership-Provincial-Public Health and Env</t>
  </si>
  <si>
    <t>Grassroots Growth Program</t>
  </si>
  <si>
    <t>Research Infrastructure Maintenance and Repairs</t>
  </si>
  <si>
    <t>Wildlife Damage Compensation - Federal</t>
  </si>
  <si>
    <t>Grants in Lieu of Taxes</t>
  </si>
  <si>
    <t>Wildlife Damage Compensation - Provincial</t>
  </si>
  <si>
    <t>Lake Simcoe Agri-Environmental Partnerships</t>
  </si>
  <si>
    <t>Food Safety Research</t>
  </si>
  <si>
    <t>Agri-Food and Animal Health Laboratory Infrastructure</t>
  </si>
  <si>
    <t>Provision for Loan Guarantees - Commodity Loan Guarantee Program</t>
  </si>
  <si>
    <t>Animal Health Compensation Program</t>
  </si>
  <si>
    <t>Veterinary Incentive Program</t>
  </si>
  <si>
    <t>AgriRecovery</t>
  </si>
  <si>
    <t>AgriRisk Federal</t>
  </si>
  <si>
    <t>AgriRisk Provincial</t>
  </si>
  <si>
    <t>Ministry Total</t>
  </si>
  <si>
    <t>Justice</t>
  </si>
  <si>
    <t>MAG</t>
  </si>
  <si>
    <t>Ministry of the Attorney General</t>
  </si>
  <si>
    <t>Legal Aid Ontario</t>
  </si>
  <si>
    <t>Indigenous Justice Projects</t>
  </si>
  <si>
    <t>Bail Verification and Supervision</t>
  </si>
  <si>
    <t>Indigenous Victims' Services</t>
  </si>
  <si>
    <t>Grants for Partner Assault Response Programs</t>
  </si>
  <si>
    <t>Political Contribution Tax Credit</t>
  </si>
  <si>
    <t>Human Rights Legal Support Centre</t>
  </si>
  <si>
    <t>Ontario Indigenous Courtwork Program</t>
  </si>
  <si>
    <t>Direct Accountability Programs</t>
  </si>
  <si>
    <t>Special Victims' Projects</t>
  </si>
  <si>
    <t>Justice Centre – Community Partnerships</t>
  </si>
  <si>
    <t>Child Victims' Program</t>
  </si>
  <si>
    <t>Federal Contraventions Act Support for French Language Services</t>
  </si>
  <si>
    <t>Outstanding Criminal Injuries Compensation Board Orders</t>
  </si>
  <si>
    <t>Proceeds of Crime Victims Compensation</t>
  </si>
  <si>
    <t>Drug Treatment Courts</t>
  </si>
  <si>
    <t>Civil Remedies for Illicit Activities - Civil Remedies Act, Grants</t>
  </si>
  <si>
    <t>Specialized Services</t>
  </si>
  <si>
    <t>Jury Roll</t>
  </si>
  <si>
    <t>Modernization Projects</t>
  </si>
  <si>
    <t>Innovation Projects</t>
  </si>
  <si>
    <t>Bail Safety</t>
  </si>
  <si>
    <t>Court Support Programs</t>
  </si>
  <si>
    <t>Grants - National Judicial Institute/Ontario Conference of Judges</t>
  </si>
  <si>
    <t>Land Transfers</t>
  </si>
  <si>
    <t>CAB</t>
  </si>
  <si>
    <t>Cabinet Office</t>
  </si>
  <si>
    <t>Grants to Promote Federal - Provincial Relations</t>
  </si>
  <si>
    <t>Canadian Intergovernmental Conference Secretariat</t>
  </si>
  <si>
    <t>Institute of Intergovernmental Relations</t>
  </si>
  <si>
    <t>International Disaster Relief</t>
  </si>
  <si>
    <t>Community, Children and Social Services</t>
  </si>
  <si>
    <t>MCCSS</t>
  </si>
  <si>
    <t>Ministry of Children, Community and Social Services</t>
  </si>
  <si>
    <t>Ontario Disability Support Program - Financial Assistance</t>
  </si>
  <si>
    <t>Ontario Works - Financial Assistance</t>
  </si>
  <si>
    <t xml:space="preserve">Developmental Services Supportive Living </t>
  </si>
  <si>
    <t>Child Protection Services</t>
  </si>
  <si>
    <t>Ontario Drug Benefit Plan</t>
  </si>
  <si>
    <t>Ontario Child Benefit</t>
  </si>
  <si>
    <t>Supportive services</t>
  </si>
  <si>
    <t>Autism</t>
  </si>
  <si>
    <t>Children's Treatment and Rehabilitation Services</t>
  </si>
  <si>
    <t>Supports to Victims of Violence</t>
  </si>
  <si>
    <t>Youth Justice Services</t>
  </si>
  <si>
    <t>Complex Special Needs</t>
  </si>
  <si>
    <t>Ontario Works - Employment Assistance</t>
  </si>
  <si>
    <t>Capital Grants</t>
  </si>
  <si>
    <t>Child and Youth Community Supports</t>
  </si>
  <si>
    <t>Child Welfare - Community and Prevention Supports</t>
  </si>
  <si>
    <t>Child Welfare - Indigenous Community and Prevention Supports</t>
  </si>
  <si>
    <t>Healthy Families</t>
  </si>
  <si>
    <t>Supports to Community Living</t>
  </si>
  <si>
    <t>Indigenous Healing and Wellness Strategy</t>
  </si>
  <si>
    <t>Violence Prevention Initiatives</t>
  </si>
  <si>
    <t>Partner Facility Renewal</t>
  </si>
  <si>
    <t>Ontario Child Benefit Equivalent</t>
  </si>
  <si>
    <t>Ontario Disability Support Program - Employment Assistance</t>
  </si>
  <si>
    <t>Economic Empowerment Initiatives</t>
  </si>
  <si>
    <t>Children's Activity Tax Credit</t>
  </si>
  <si>
    <t>MCM</t>
  </si>
  <si>
    <t>Ministry of Citizenship and Multiculturalism</t>
  </si>
  <si>
    <t>Youth Action Plan</t>
  </si>
  <si>
    <t>Anti-Racism Initiatives</t>
  </si>
  <si>
    <t>Ontario Heritage Trust</t>
  </si>
  <si>
    <t>Heritage Sector Support</t>
  </si>
  <si>
    <t>Citizenship and Inclusion Grants</t>
  </si>
  <si>
    <t>Postsecondary Education</t>
  </si>
  <si>
    <t>MCU</t>
  </si>
  <si>
    <t>Ministry of Colleges and Universities</t>
  </si>
  <si>
    <t>Grants for University Operating Costs</t>
  </si>
  <si>
    <t>Grants for College Operating Costs</t>
  </si>
  <si>
    <t>Student Financial Assistance Programs</t>
  </si>
  <si>
    <t>Research Operating Costs</t>
  </si>
  <si>
    <t>Capital Grants - Universities</t>
  </si>
  <si>
    <t>Ontario Research Fund - Research Infrastructure</t>
  </si>
  <si>
    <t>Capital Grants - Colleges</t>
  </si>
  <si>
    <t>Grants for Indigenous Institute Operating Costs</t>
  </si>
  <si>
    <t>Postsecondary Transformation</t>
  </si>
  <si>
    <t>Intellectual Property Ontario</t>
  </si>
  <si>
    <t>Capital Grants - Indigenous Institutes</t>
  </si>
  <si>
    <t>Council of Ministers of Education, Canada</t>
  </si>
  <si>
    <t>Labour Market and Training</t>
  </si>
  <si>
    <t>Employment and Training</t>
  </si>
  <si>
    <t>MEDJCT</t>
  </si>
  <si>
    <t>Ministry of Economic Development, Job Creation and Trade</t>
  </si>
  <si>
    <t>Strategic Investments</t>
  </si>
  <si>
    <t>Ontario Made Manufacturing Investment Tax Credit</t>
  </si>
  <si>
    <t>Ontario Innovation Tax Credit</t>
  </si>
  <si>
    <t>Jobs and Prosperity Fund and Other Business Support Programs</t>
  </si>
  <si>
    <t>Industrial Land Development</t>
  </si>
  <si>
    <t>Regional Opportunities Investment Tax Credit</t>
  </si>
  <si>
    <t>Invest Ontario Fund</t>
  </si>
  <si>
    <t>Critical Technologies Initiative</t>
  </si>
  <si>
    <t>Business Research Institution Tax Credit</t>
  </si>
  <si>
    <t>Commercialization and Innovation Network Support</t>
  </si>
  <si>
    <t>Enhanced Digital Mainstreet</t>
  </si>
  <si>
    <t>Ontario Centre of Innovation</t>
  </si>
  <si>
    <t>Ontario Vehicle Innovation Network</t>
  </si>
  <si>
    <t>Invest Ontario Fund - Operating</t>
  </si>
  <si>
    <t>Sector Support Grants</t>
  </si>
  <si>
    <t>Small Business Enterprise Centres Entrepreneurship Programs</t>
  </si>
  <si>
    <t>Automotive Plan</t>
  </si>
  <si>
    <t>Life Sciences Strategy</t>
  </si>
  <si>
    <t>Auto Assemblers Investments</t>
  </si>
  <si>
    <t>Small Business Digitization Competency Centre</t>
  </si>
  <si>
    <t>Communitech Hub</t>
  </si>
  <si>
    <t>Toronto Global</t>
  </si>
  <si>
    <t>Futurpreneur</t>
  </si>
  <si>
    <t>Ontario Together Fund</t>
  </si>
  <si>
    <t>Trillium Network for Advanced Manufacturing</t>
  </si>
  <si>
    <t>Eastern Ontario Development Fund</t>
  </si>
  <si>
    <t>Southwestern Ontario Development Fund</t>
  </si>
  <si>
    <t>Small Business Enterprise Centres</t>
  </si>
  <si>
    <t>Entrepreneurship Programs</t>
  </si>
  <si>
    <t>Advanced Manufacturing Consortium</t>
  </si>
  <si>
    <t>Ontario Small Business Support Grant</t>
  </si>
  <si>
    <t>Ontario Made Program</t>
  </si>
  <si>
    <t>Education</t>
  </si>
  <si>
    <t>EDU</t>
  </si>
  <si>
    <t>Ministry of Education</t>
  </si>
  <si>
    <t>School Board Operating Grants</t>
  </si>
  <si>
    <t>Education Property Tax Non-Cash Expense</t>
  </si>
  <si>
    <t>Child Care and Early Years</t>
  </si>
  <si>
    <t>School Board Capital Grants</t>
  </si>
  <si>
    <t>Government Costs, the Teachers' Pension Act</t>
  </si>
  <si>
    <t>Priority and Partnerships Funding - School Boards</t>
  </si>
  <si>
    <t>Ontario Child Care Tax Credit</t>
  </si>
  <si>
    <t>Child Care and Early Years Capital</t>
  </si>
  <si>
    <t>School Board – Capital Funding for Child Care</t>
  </si>
  <si>
    <t>Priority and Partnerships Funding - Third Parties</t>
  </si>
  <si>
    <t>Investing in Canada Infrastructure Program (ICIP)</t>
  </si>
  <si>
    <t>Ontario Educational Communications Authority (TVO)</t>
  </si>
  <si>
    <t>Official Languages Projects</t>
  </si>
  <si>
    <t>Office des télécommunications éducatives de langue française de l'Ontario (TFO)</t>
  </si>
  <si>
    <t>Education Quality and Accountability Office</t>
  </si>
  <si>
    <t>Early Learning Program</t>
  </si>
  <si>
    <t>Partner Sustainability Grants</t>
  </si>
  <si>
    <t>Ontario Educational Communications Authority (TVO) - Capital</t>
  </si>
  <si>
    <t>Office des télécommunications éducatives de langue française de l'Ontario (TFO) - Capital</t>
  </si>
  <si>
    <t>Provincial Schools Student Enhancement Program</t>
  </si>
  <si>
    <t>Payments in lieu of municipal taxation</t>
  </si>
  <si>
    <t>Provincial Benefits Trusts</t>
  </si>
  <si>
    <t>Priority and Partnerships Funding - School Boards (Capital)</t>
  </si>
  <si>
    <t>ENERGY</t>
  </si>
  <si>
    <t>Ministry of Energy</t>
  </si>
  <si>
    <t>Comprehensive Electricity Plan</t>
  </si>
  <si>
    <t>Ontario Electricity Rebate</t>
  </si>
  <si>
    <t>Distribution Rate Protection</t>
  </si>
  <si>
    <t>Rural or Remote Rate Protection Program</t>
  </si>
  <si>
    <t>Ontario Electricity Support Program</t>
  </si>
  <si>
    <t>Fair Hydro Trust Financing Costs</t>
  </si>
  <si>
    <t>On-Reserve First Nations Delivery Credit</t>
  </si>
  <si>
    <t>Northern Ontario Energy Credit</t>
  </si>
  <si>
    <t>Energy Support, Engagement and Indigenous Partnership Programs</t>
  </si>
  <si>
    <t>Future Clean Electricity Fund</t>
  </si>
  <si>
    <t>MECP</t>
  </si>
  <si>
    <t>Ministry of Environment, Conservation and Parks</t>
  </si>
  <si>
    <t>Conservation Partnership – Capital</t>
  </si>
  <si>
    <t>Wastewater Monitoring and Public Reporting</t>
  </si>
  <si>
    <t>Species at Risk in Ontario Stewardship</t>
  </si>
  <si>
    <t>Source Water Protection</t>
  </si>
  <si>
    <t>Great Lakes</t>
  </si>
  <si>
    <t>Wetland Conservation Programs</t>
  </si>
  <si>
    <t>Improving Municipal Wastewater and Stormwater Management</t>
  </si>
  <si>
    <t>Walkerton Clean Water Centre</t>
  </si>
  <si>
    <t>Ontario Community Environment Fund</t>
  </si>
  <si>
    <t>Conservation Partnership</t>
  </si>
  <si>
    <t>Indigenous Engagement and Collaboration</t>
  </si>
  <si>
    <t>Lake Simcoe</t>
  </si>
  <si>
    <t>Indigenous Community Drinking Water</t>
  </si>
  <si>
    <t>Ontario Parks Resource Stewardship</t>
  </si>
  <si>
    <t>Environmental Science and Technical Research</t>
  </si>
  <si>
    <t>Climate Change</t>
  </si>
  <si>
    <t>Species Conservation Action Agency</t>
  </si>
  <si>
    <t>Emissions Performance Standards</t>
  </si>
  <si>
    <t>Environmental Remediation - Capital</t>
  </si>
  <si>
    <t>Wastewater Surveillance - Capital</t>
  </si>
  <si>
    <t>Emissions Performance Standards (Capital)</t>
  </si>
  <si>
    <t>Trust, the English and Wabigoon Rivers Remediation Funding Act, 2017</t>
  </si>
  <si>
    <t>MOF</t>
  </si>
  <si>
    <t>Ministry of Finance</t>
  </si>
  <si>
    <t>Ontario Municipal Partnership Fund</t>
  </si>
  <si>
    <t>Guaranteed Annual Income System</t>
  </si>
  <si>
    <t>Temporary and Other Local Assistance</t>
  </si>
  <si>
    <t>Special Payments to Municipalities</t>
  </si>
  <si>
    <t>Tax Compliance Partnership Agreements</t>
  </si>
  <si>
    <t>MFA</t>
  </si>
  <si>
    <t>Ministry of Francophone Affairs</t>
  </si>
  <si>
    <t>Francophone Community Grants</t>
  </si>
  <si>
    <t>Support for Long-Term Francophone Economic Development</t>
  </si>
  <si>
    <t>Ontario-Quebec Agreement</t>
  </si>
  <si>
    <t>Health</t>
  </si>
  <si>
    <t>MOH</t>
  </si>
  <si>
    <t>Ministry of Health</t>
  </si>
  <si>
    <t>Operation of Hospitals</t>
  </si>
  <si>
    <t>Payments made for services and for care provided by physicians and practitioners</t>
  </si>
  <si>
    <t>Ontario Drug Programs</t>
  </si>
  <si>
    <t>Home Care</t>
  </si>
  <si>
    <t>Major Hospital Projects</t>
  </si>
  <si>
    <t>Cancer Treatment Services</t>
  </si>
  <si>
    <t>Community Mental Health</t>
  </si>
  <si>
    <t>Clinical Education</t>
  </si>
  <si>
    <t>Official Local Health Agencies</t>
  </si>
  <si>
    <t>Payments for Ambulance and related Emergency Services: Municipal Ambulance</t>
  </si>
  <si>
    <t>Community Support Services</t>
  </si>
  <si>
    <t>Specialty Psychiatric Hospitals</t>
  </si>
  <si>
    <t>Renal Services</t>
  </si>
  <si>
    <t>Canadian Blood Services</t>
  </si>
  <si>
    <t>Community and Priority Services</t>
  </si>
  <si>
    <t>Assistive Devices and Supplies Program</t>
  </si>
  <si>
    <t>Community Health Centres</t>
  </si>
  <si>
    <t>Child and Youth Mental Health</t>
  </si>
  <si>
    <t>Outbreaks of Diseases</t>
  </si>
  <si>
    <t>Digital Health</t>
  </si>
  <si>
    <t>Assisted Living Services in Supportive Housing</t>
  </si>
  <si>
    <t>Addiction Program</t>
  </si>
  <si>
    <t>Air Ambulance</t>
  </si>
  <si>
    <t>Regional Coordination Operations Support</t>
  </si>
  <si>
    <t>Ontario Agency for Health Protection and Promotion</t>
  </si>
  <si>
    <t>Midwifery Services</t>
  </si>
  <si>
    <t>Health Infrastructure Renewal Fund</t>
  </si>
  <si>
    <t>Digital Health Strategy and Programs</t>
  </si>
  <si>
    <t>Independent Health Facilities</t>
  </si>
  <si>
    <t>HIV/AIDS and Hepatitis C Programs</t>
  </si>
  <si>
    <t>Cancer Screening Programs</t>
  </si>
  <si>
    <t>Payments for Ambulance and related Emergency Services: Other Ambulance Operations and Related Emergency Services</t>
  </si>
  <si>
    <t>Organ and Tissue Donation and Transplantation Services</t>
  </si>
  <si>
    <t>Community Health Programs</t>
  </si>
  <si>
    <t>Acquired Brain Injury</t>
  </si>
  <si>
    <t>Prevent Disease, Injury and Addiction</t>
  </si>
  <si>
    <t>Quality Health Initiatives</t>
  </si>
  <si>
    <t>Northern Travel Program</t>
  </si>
  <si>
    <t>Medical and Diagnostic Equipment Fund</t>
  </si>
  <si>
    <t>Small Hospital Projects</t>
  </si>
  <si>
    <t>Applied Health Evidence Program</t>
  </si>
  <si>
    <t>Health Quality Programs</t>
  </si>
  <si>
    <t>Underserviced Area Plan</t>
  </si>
  <si>
    <t>Integrated Health Facility Programs</t>
  </si>
  <si>
    <t>Operation of Related Facilities</t>
  </si>
  <si>
    <t>Smoke-Free Ontario</t>
  </si>
  <si>
    <t>Tuberculosis Prevention</t>
  </si>
  <si>
    <t>Health System Information Management</t>
  </si>
  <si>
    <t>Health Workforce Programs</t>
  </si>
  <si>
    <t>Digital Health Capital</t>
  </si>
  <si>
    <t>Quality Management Program - Laboratory Services</t>
  </si>
  <si>
    <t>Public Health Laboratories - Capital</t>
  </si>
  <si>
    <t>Grants to Compensate for Municipal Taxation - Hospitals</t>
  </si>
  <si>
    <t>Disease Prevention Strategy</t>
  </si>
  <si>
    <t>Sexually Transmitted Diseases Control</t>
  </si>
  <si>
    <t>Grants to Compensate for Municipal Taxation – Specialty Psychiatric Hospitals</t>
  </si>
  <si>
    <t>IAO</t>
  </si>
  <si>
    <t>Ministry of Indigenous Affairs</t>
  </si>
  <si>
    <t>Support for Indian Residential School Burial Sites</t>
  </si>
  <si>
    <t>New Relationship Fund</t>
  </si>
  <si>
    <t>Support for Community Negotiations Fund</t>
  </si>
  <si>
    <t>Policy Development Engagement Fund</t>
  </si>
  <si>
    <t>Indigenous Economic Development Fund</t>
  </si>
  <si>
    <t>Participation Fund</t>
  </si>
  <si>
    <t>Indigenous Community Capital Grants Program</t>
  </si>
  <si>
    <t>Métis Economic Development Fund</t>
  </si>
  <si>
    <t>Ontario Indigenous Representative Organization Fund</t>
  </si>
  <si>
    <t>Mercury Disability Fund – Trustee, English and Wabigoon River Systems Mercury Contamination Settlement Agreement Act, 1986</t>
  </si>
  <si>
    <t>Land Claim Settlements</t>
  </si>
  <si>
    <t>Negotiated Settlements</t>
  </si>
  <si>
    <t>Negotiated Settlements (Capital)</t>
  </si>
  <si>
    <t>MOI</t>
  </si>
  <si>
    <t>Ministry of Infrastructure</t>
  </si>
  <si>
    <t>Broadband and Cellular Infrastructure (Capital)</t>
  </si>
  <si>
    <t>Municipal Infrastructure</t>
  </si>
  <si>
    <t>East Harbour TOC</t>
  </si>
  <si>
    <t>Green Infrastructure (Federal Contributions)</t>
  </si>
  <si>
    <t>Green Infrastructure (Provincial Contributions)</t>
  </si>
  <si>
    <t>ICIP - COVID-19 Resilience (Federal Contribution)</t>
  </si>
  <si>
    <t>Community, Culture and Recreation (Federal Contributions)</t>
  </si>
  <si>
    <t>Community, Culture and Recreation (Provincial Contributions)</t>
  </si>
  <si>
    <t>Rural and Northern Infrastructure – Federal Contribution</t>
  </si>
  <si>
    <t>Broadband and Cellular Infrastructure</t>
  </si>
  <si>
    <t>Priority Local Infrastructure- Strategic Priority Infrastructure Fund</t>
  </si>
  <si>
    <t>Rural and Northern Infrastructure – Provincial Contribution</t>
  </si>
  <si>
    <t>ICIP - COVID-19 Resilience (Provincial Contribution)</t>
  </si>
  <si>
    <t>Municipal Infrastructure Investment Initiative</t>
  </si>
  <si>
    <t>Federal – Provincial Infrastructure Programs – Provincial Contributions</t>
  </si>
  <si>
    <t>Ontario Place Corporation</t>
  </si>
  <si>
    <t>Realty Transactions</t>
  </si>
  <si>
    <t>Federal – Provincial Infrastructure Programs – Federal Contributions</t>
  </si>
  <si>
    <t>Asset Management</t>
  </si>
  <si>
    <t>Clean Water and Wastewater Fund – Federal Contributions</t>
  </si>
  <si>
    <t>Clean Water and Wastewater Fund – Provincial Contributions</t>
  </si>
  <si>
    <t>Ontario Place Redevelopment Operating Expense</t>
  </si>
  <si>
    <t>Ontario Place Redevelopment Capital Expense</t>
  </si>
  <si>
    <t>Community Infrastructure Interest Incentives</t>
  </si>
  <si>
    <t>Realty Transactions (Capital)</t>
  </si>
  <si>
    <t>Transit Oriented Communities</t>
  </si>
  <si>
    <t>Toronto Waterfront Revitalization (Capital)</t>
  </si>
  <si>
    <t>MLITSD</t>
  </si>
  <si>
    <t>Ministry of Labour, Immigration, Training and Skills Development</t>
  </si>
  <si>
    <t>Skills Development Fund Capital</t>
  </si>
  <si>
    <t>Health and Safety Associations</t>
  </si>
  <si>
    <t>Ontario Co-operative Education Tax Credit</t>
  </si>
  <si>
    <t>Settlement and Integration Transfer Payment</t>
  </si>
  <si>
    <t>Apprenticeship Capital Grant</t>
  </si>
  <si>
    <t>Prevention Research</t>
  </si>
  <si>
    <t>Prevention Grants</t>
  </si>
  <si>
    <t>Health and Safety Associations Capital</t>
  </si>
  <si>
    <t>Grants to Radiation Safety Institute of Canada</t>
  </si>
  <si>
    <t>Grants to promote improved employment practices</t>
  </si>
  <si>
    <t>Grants to promote improved health and safety practices</t>
  </si>
  <si>
    <t>Lieutenant Governor</t>
  </si>
  <si>
    <t>Office of the Lieutenant Governor</t>
  </si>
  <si>
    <t>MLTC</t>
  </si>
  <si>
    <t>Ministry of Long-Term Care</t>
  </si>
  <si>
    <t>Long-Term Care Homes – Operations</t>
  </si>
  <si>
    <t>Long-Term Care Homes – Development</t>
  </si>
  <si>
    <t>Long-Term Care Homes Capital</t>
  </si>
  <si>
    <t>MINES</t>
  </si>
  <si>
    <t>Ministry of Mines</t>
  </si>
  <si>
    <t>Indigenous Economic Development</t>
  </si>
  <si>
    <t>Resource Revenue Sharing for Mining</t>
  </si>
  <si>
    <t>Ontario Junior Exploration Program</t>
  </si>
  <si>
    <t>Matawa Broadband</t>
  </si>
  <si>
    <t>Focused Flow-through Share Tax Credit</t>
  </si>
  <si>
    <t>Critical Minerals Innovation Fund</t>
  </si>
  <si>
    <t>Mapping Ontario's Geological Opportunities</t>
  </si>
  <si>
    <t>Mineral Development and Investment</t>
  </si>
  <si>
    <t>Reporting Ontario’s Mining Activities</t>
  </si>
  <si>
    <t>Indigenous Opportunities in Abandoned Mine Rehabilitation</t>
  </si>
  <si>
    <t>Indigenous Partnerships - Environmental Remediation for Abandoned Mines</t>
  </si>
  <si>
    <t>MMAH</t>
  </si>
  <si>
    <t>Ministry of Municipal Affairs and Housing</t>
  </si>
  <si>
    <t>Homelessness Programs</t>
  </si>
  <si>
    <t>National Housing Strategy Programs</t>
  </si>
  <si>
    <t>National Housing Strategy Programs - Capital</t>
  </si>
  <si>
    <t>Community Housing Programs</t>
  </si>
  <si>
    <t>Payments under the Municipal Tax Assistance Act</t>
  </si>
  <si>
    <t>Homelessness Programs - Capital</t>
  </si>
  <si>
    <t>Streamlining Developmental Approval Fund</t>
  </si>
  <si>
    <t>Community Housing Programs - Capital</t>
  </si>
  <si>
    <t>Taxes on Tenanted Provincial Properties under the Municipal Tax Assistance Act</t>
  </si>
  <si>
    <t>Indigenous and Community Housing Initiatives</t>
  </si>
  <si>
    <t>Municipal Modernization Program</t>
  </si>
  <si>
    <t>Assistance to Moosonee</t>
  </si>
  <si>
    <t>Assistance to Planning Boards</t>
  </si>
  <si>
    <t>Priority Projects for Municipalities and Municipal Organizations</t>
  </si>
  <si>
    <t>Disaster Recovery Assistance for Ontarians</t>
  </si>
  <si>
    <t xml:space="preserve">Municipal Disaster Recovery Assistance </t>
  </si>
  <si>
    <t>Priority Projects for Municipalities and Municipal Organizations - Capital</t>
  </si>
  <si>
    <t>Municipal Disaster Recovery Assistance (Capital)</t>
  </si>
  <si>
    <t>Housing Lands - Lease</t>
  </si>
  <si>
    <t>Housing Lands - Sale</t>
  </si>
  <si>
    <t>MNRF</t>
  </si>
  <si>
    <t>Ministry of Natural Resources and Forestry</t>
  </si>
  <si>
    <t>Forestry Initiatives</t>
  </si>
  <si>
    <t>Resource Revenue Sharing for Forestry</t>
  </si>
  <si>
    <t>Regional Operations Support Programs</t>
  </si>
  <si>
    <t>Natural Resources Policy and Resource Stewardship</t>
  </si>
  <si>
    <t>Conservation Authorities Infrastructure</t>
  </si>
  <si>
    <t>Payments in lieu of Municipal Taxes</t>
  </si>
  <si>
    <t>Support to the operation of the Experimental Lakes Area</t>
  </si>
  <si>
    <t>Far North Program</t>
  </si>
  <si>
    <t>Revenue Resource Sharing</t>
  </si>
  <si>
    <t>Provincial Services Stewardship</t>
  </si>
  <si>
    <t>Youth Employment Programs</t>
  </si>
  <si>
    <t>Fish and Wildlife Resource Stewardship</t>
  </si>
  <si>
    <t>Ontario FireSmart Communities Initiative</t>
  </si>
  <si>
    <t>Annuities and Bonuses to Indians Under Treaty No. 9</t>
  </si>
  <si>
    <t>Forest Renewal Trust, Crown Forest Sustainability Act, 1994</t>
  </si>
  <si>
    <t>Transfer of Real Property at Less Than Market Value</t>
  </si>
  <si>
    <t>First Nation Resource Development</t>
  </si>
  <si>
    <t>Invasive Species Management Centre</t>
  </si>
  <si>
    <t>Bio-Economy Investment Attraction</t>
  </si>
  <si>
    <t>Policy Resource Stewardship</t>
  </si>
  <si>
    <t>Regional Operations Resource Stewardship</t>
  </si>
  <si>
    <t>Greenhouse Gas Reduction Initiatives - Mass Timber Building Project</t>
  </si>
  <si>
    <t>MND</t>
  </si>
  <si>
    <t>Northern Development</t>
  </si>
  <si>
    <t>Northern Energy Advantage Program</t>
  </si>
  <si>
    <t>Northern Ontario Heritage Fund</t>
  </si>
  <si>
    <t>Northern Ontario Heritage Fund - Capital</t>
  </si>
  <si>
    <t>Northern Ontario Resource Development Support Fund</t>
  </si>
  <si>
    <t>Winter Roads</t>
  </si>
  <si>
    <t>Railway Infrastructure Renewal</t>
  </si>
  <si>
    <t>Economic Development</t>
  </si>
  <si>
    <t>Community Services</t>
  </si>
  <si>
    <t>Premier</t>
  </si>
  <si>
    <t>Premier's Office</t>
  </si>
  <si>
    <t>MPBSD</t>
  </si>
  <si>
    <t>Ministry of Public and Business Service Delivery</t>
  </si>
  <si>
    <t>Motor Vehicle Accident Claims Fund</t>
  </si>
  <si>
    <t>Grants in Support of Consumer Services</t>
  </si>
  <si>
    <t>Archives Support Grants</t>
  </si>
  <si>
    <t>MSAA</t>
  </si>
  <si>
    <t>Ministry for Seniors and Accessibility</t>
  </si>
  <si>
    <t>Ontario Seniors Care at Home Tax Credit</t>
  </si>
  <si>
    <t>Seniors Affairs Transfer Payment</t>
  </si>
  <si>
    <t>Home and Vehicle Modification Program</t>
  </si>
  <si>
    <t>Accessibility Transfer Payment</t>
  </si>
  <si>
    <t>SOLGEN</t>
  </si>
  <si>
    <t>Ministry of the Solicitor General</t>
  </si>
  <si>
    <t>Court Security</t>
  </si>
  <si>
    <t>Community Safety and Policing Grant</t>
  </si>
  <si>
    <t>Next Generation 9-1-1</t>
  </si>
  <si>
    <t>Federal-Provincial First Nations Policing Agreement (Operating)</t>
  </si>
  <si>
    <t>Miscellaneous Grants - Policing Services</t>
  </si>
  <si>
    <t>Community Residential / Non-Residential Client Services</t>
  </si>
  <si>
    <t>Federal-Provincial First Nations Policing Agreements (Capital)</t>
  </si>
  <si>
    <t>First Nations Officer Fund</t>
  </si>
  <si>
    <t>Offender Rehabilitation Programs</t>
  </si>
  <si>
    <t>Grants for Fire Safety</t>
  </si>
  <si>
    <t>Grants for Municipal Reduce Impaired Driving Everywhere (RIDE) Programs</t>
  </si>
  <si>
    <t>Policing Equipment</t>
  </si>
  <si>
    <t>Grants for Forensic Services</t>
  </si>
  <si>
    <t>Safer and Vital Communities Grant</t>
  </si>
  <si>
    <t>Municipal Hate Crime Extremism Investigative Funding</t>
  </si>
  <si>
    <t>Mental Health Services for Public Safety Personnel (PSP)</t>
  </si>
  <si>
    <t>Community Works Program</t>
  </si>
  <si>
    <t>Ontario Association of Crime Stoppers</t>
  </si>
  <si>
    <t>Violence Awareness Program</t>
  </si>
  <si>
    <t>Miscellaneous Grants for Administrative Services</t>
  </si>
  <si>
    <t>Assistance to Inmates - Rehabilitation Assistance</t>
  </si>
  <si>
    <t>Compassionate allowances to permanently handicapped inmates</t>
  </si>
  <si>
    <t>MTO</t>
  </si>
  <si>
    <t>Ministry of Transportation</t>
  </si>
  <si>
    <t>Metrolinx (Capital)</t>
  </si>
  <si>
    <t>Municipal Transit (Capital)</t>
  </si>
  <si>
    <t>Metrolinx Operating Subsidies</t>
  </si>
  <si>
    <t>Municipal Public Transportation Funding, the Dedicated Funding for Public Transportation Act</t>
  </si>
  <si>
    <t>Ontario Northland Transportation Commission - Capital</t>
  </si>
  <si>
    <t>Ontario Northland Transportation Commission</t>
  </si>
  <si>
    <t>Third Party Works for Highways</t>
  </si>
  <si>
    <t>Connecting Links</t>
  </si>
  <si>
    <t>Owen Sound Transportation Company - Capital</t>
  </si>
  <si>
    <t>Transportation Electrification</t>
  </si>
  <si>
    <t>Highway 407 Municipal</t>
  </si>
  <si>
    <t>Transition Fund</t>
  </si>
  <si>
    <t>First Nations</t>
  </si>
  <si>
    <t>Municipal Ferries</t>
  </si>
  <si>
    <t>Ontario Seniors Public Transit Tax Credit</t>
  </si>
  <si>
    <t>Owen Sound Transportation Company</t>
  </si>
  <si>
    <t>Participation and Awareness Grants</t>
  </si>
  <si>
    <t>Community Safety Grants</t>
  </si>
  <si>
    <t>Research Grants</t>
  </si>
  <si>
    <t>Transportation Programs Fund</t>
  </si>
  <si>
    <t>Community Transportation Grant Program</t>
  </si>
  <si>
    <t>Transportation Safety Initiatives</t>
  </si>
  <si>
    <t>Active Transportation</t>
  </si>
  <si>
    <t>Highways and Land Transfers</t>
  </si>
  <si>
    <t>Community and Environmental Improvements</t>
  </si>
  <si>
    <t>Electric Vehicle Public Charging Infrastructure</t>
  </si>
  <si>
    <t>TBS</t>
  </si>
  <si>
    <t>Treasury Board Secretariat</t>
  </si>
  <si>
    <t>Supply Ontario</t>
  </si>
  <si>
    <t>Emergency Readiness &amp; Capacity Building Fund</t>
  </si>
  <si>
    <t>Emergency Response Fund</t>
  </si>
  <si>
    <t>Grants in Support of Effective Financial and Risk Management Practices</t>
  </si>
  <si>
    <t>Nuclear</t>
  </si>
  <si>
    <t>Quarter Century Club</t>
  </si>
  <si>
    <t>Grants for Emergency Operations</t>
  </si>
  <si>
    <t>MTCS</t>
  </si>
  <si>
    <t>Ministry of Tourism, Culture and Sport</t>
  </si>
  <si>
    <t>Ontario Production Services Tax Credit</t>
  </si>
  <si>
    <t>Ontario Film and Television Tax Credit</t>
  </si>
  <si>
    <t>Ontario Trillium Foundation</t>
  </si>
  <si>
    <t>Ontario Interactive Digital Media Tax Credit</t>
  </si>
  <si>
    <t>Ontario Computer Animation and Special Effects Tax Credit</t>
  </si>
  <si>
    <t>Ontario Arts Council</t>
  </si>
  <si>
    <t>Ontario Media Development Corporation</t>
  </si>
  <si>
    <t>Repairs and Rehabilitation Capital</t>
  </si>
  <si>
    <t>Ontario Tourism Marketing Partnership Corporation</t>
  </si>
  <si>
    <t>Sport</t>
  </si>
  <si>
    <t>Royal Ontario Museum</t>
  </si>
  <si>
    <t>Libraries Sector Support</t>
  </si>
  <si>
    <t>Active Recreation</t>
  </si>
  <si>
    <t>Art Gallery of Ontario</t>
  </si>
  <si>
    <t>Grants in Support for Tourism Regions</t>
  </si>
  <si>
    <t>Grants in Support of the Festival and Event Attractions and Support Program</t>
  </si>
  <si>
    <t>Ontario Science Centre</t>
  </si>
  <si>
    <t>St. Lawrence Parks Commission</t>
  </si>
  <si>
    <t>Experience and Explore</t>
  </si>
  <si>
    <t>Science North</t>
  </si>
  <si>
    <t>Culture Sector Support</t>
  </si>
  <si>
    <t>Ontario Book Publishing Tax Credit</t>
  </si>
  <si>
    <t>Royal Botanical Gardens</t>
  </si>
  <si>
    <t>McMichael Canadian Collection</t>
  </si>
  <si>
    <t>Agencies and Attractions Capital Sector Support</t>
  </si>
  <si>
    <t>Ontario Library Service</t>
  </si>
  <si>
    <t>Ontario Cultural Attractions Fund</t>
  </si>
  <si>
    <t>Grants in Support of Tourism Investment Development</t>
  </si>
  <si>
    <t>Arts Sector Support</t>
  </si>
  <si>
    <t>Summer Experience Program (SEP)</t>
  </si>
  <si>
    <t>Agencies and Attractions Sector Support</t>
  </si>
  <si>
    <t>Grants in Support of Sport and Recreation</t>
  </si>
  <si>
    <t>Transformation and Delivery Office</t>
  </si>
  <si>
    <t>Unallocated Funds</t>
  </si>
  <si>
    <t>Contingency Fund</t>
  </si>
  <si>
    <t>Interest on Debt</t>
  </si>
  <si>
    <t>IOD</t>
  </si>
  <si>
    <t>Source: FAO analysis of the information provided by Treasury Board Secretariat.</t>
  </si>
  <si>
    <t>ONTARIO HERITAGE TRUST</t>
  </si>
  <si>
    <t>Ontario Place Revitalization (Capital)</t>
  </si>
  <si>
    <t>Grants to Conservation Authorities - Program Operation</t>
  </si>
  <si>
    <t>Transport Canada School Bus Seatbelt Guidelines Pilot</t>
  </si>
  <si>
    <t>Student Entrepreneurship Experience - Summer Company</t>
  </si>
  <si>
    <t xml:space="preserve">Note: Reflects spending recorded in the Province's Integrated Financial Information System (IFIS) as of September 30, 2023. Figures exclude some assets and additional spending by the broader public sector organizations controlled by the Province (hospitals, school boards, colleges and childrens' aid societies), the Province’s agencies and the legislative offices. </t>
  </si>
  <si>
    <t>Lake Simcoe Phosphorus Reduction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</si>
</sst>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0_ ;[Red]\-#,##0\ "/>
    <numFmt numFmtId="167" formatCode="_-* #,##0_-;\-* #,##0_-;_-* &quot;-&quot;??_-;_-@_-"/>
    <numFmt numFmtId="168" formatCode="0.0%"/>
  </numFmts>
  <fonts count="12" x14ac:knownFonts="1">
    <font>
      <sz val="11"/>
      <color theme="1"/>
      <name val="Calibri"/>
      <family val="2"/>
      <scheme val="minor"/>
    </font>
    <font>
      <sz val="11"/>
      <color theme="1"/>
      <name val="Calibri"/>
      <family val="2"/>
      <scheme val="minor"/>
    </font>
    <font>
      <b/>
      <sz val="19"/>
      <color theme="1"/>
      <name val="Arial"/>
      <family val="2"/>
    </font>
    <font>
      <b/>
      <sz val="9"/>
      <color theme="0"/>
      <name val="Arial"/>
      <family val="2"/>
    </font>
    <font>
      <b/>
      <sz val="9"/>
      <color theme="1"/>
      <name val="Arial"/>
      <family val="2"/>
    </font>
    <font>
      <sz val="9"/>
      <color theme="1"/>
      <name val="Arial"/>
      <family val="2"/>
    </font>
    <font>
      <sz val="8"/>
      <color theme="1"/>
      <name val="Arial"/>
      <family val="2"/>
    </font>
    <font>
      <b/>
      <sz val="11"/>
      <color theme="1"/>
      <name val="Calibri"/>
      <family val="2"/>
      <scheme val="minor"/>
    </font>
    <font>
      <sz val="11"/>
      <color theme="1"/>
      <name val="Calibri"/>
      <family val="2"/>
    </font>
    <font>
      <sz val="9"/>
      <color theme="1"/>
      <name val="Arial"/>
      <family val="2"/>
    </font>
    <font>
      <sz val="9"/>
      <color rgb="FF7030A0"/>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8" fillId="0" borderId="0"/>
    <xf numFmtId="0" fontId="1" fillId="0" borderId="0"/>
    <xf numFmtId="0" fontId="8" fillId="0" borderId="0"/>
    <xf numFmtId="165" fontId="8" fillId="0" borderId="0" applyFont="0" applyFill="0" applyBorder="0" applyAlignment="0" applyProtection="0"/>
    <xf numFmtId="0" fontId="8" fillId="0" borderId="0"/>
    <xf numFmtId="165" fontId="1" fillId="0" borderId="0" applyFont="0" applyFill="0" applyBorder="0" applyAlignment="0" applyProtection="0"/>
    <xf numFmtId="0" fontId="1" fillId="0" borderId="0"/>
    <xf numFmtId="165" fontId="8"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cellStyleXfs>
  <cellXfs count="35">
    <xf numFmtId="0" fontId="0" fillId="0" borderId="0" xfId="0"/>
    <xf numFmtId="0" fontId="3" fillId="3" borderId="0" xfId="0" applyFont="1" applyFill="1" applyAlignment="1">
      <alignment vertical="center"/>
    </xf>
    <xf numFmtId="166" fontId="3" fillId="3" borderId="0" xfId="3" applyNumberFormat="1" applyFont="1" applyFill="1" applyBorder="1" applyAlignment="1">
      <alignment horizontal="center" vertical="center" wrapText="1"/>
    </xf>
    <xf numFmtId="166" fontId="3" fillId="3" borderId="0" xfId="3" applyNumberFormat="1" applyFont="1" applyFill="1" applyBorder="1" applyAlignment="1">
      <alignment horizontal="center" vertical="center"/>
    </xf>
    <xf numFmtId="167" fontId="3" fillId="3" borderId="0" xfId="4" applyNumberFormat="1" applyFont="1" applyFill="1" applyAlignment="1">
      <alignment horizontal="center" vertical="center" wrapText="1"/>
    </xf>
    <xf numFmtId="0" fontId="5" fillId="4" borderId="1" xfId="0" applyFont="1" applyFill="1" applyBorder="1"/>
    <xf numFmtId="0" fontId="4" fillId="4" borderId="1" xfId="0" applyFont="1" applyFill="1" applyBorder="1"/>
    <xf numFmtId="166" fontId="5" fillId="4" borderId="1" xfId="1" applyNumberFormat="1" applyFont="1" applyFill="1" applyBorder="1"/>
    <xf numFmtId="0" fontId="5" fillId="2" borderId="1" xfId="0" applyFont="1" applyFill="1" applyBorder="1"/>
    <xf numFmtId="166" fontId="5" fillId="0" borderId="1" xfId="1" applyNumberFormat="1" applyFont="1" applyBorder="1"/>
    <xf numFmtId="0" fontId="4" fillId="2" borderId="1" xfId="0" applyFont="1" applyFill="1" applyBorder="1"/>
    <xf numFmtId="166" fontId="4" fillId="0" borderId="1" xfId="1" applyNumberFormat="1" applyFont="1" applyBorder="1"/>
    <xf numFmtId="168" fontId="5" fillId="4" borderId="1" xfId="2" applyNumberFormat="1" applyFont="1" applyFill="1" applyBorder="1"/>
    <xf numFmtId="166" fontId="5" fillId="0" borderId="1" xfId="1" applyNumberFormat="1" applyFont="1" applyFill="1" applyBorder="1"/>
    <xf numFmtId="166" fontId="0" fillId="0" borderId="0" xfId="0" applyNumberFormat="1"/>
    <xf numFmtId="166" fontId="4" fillId="0" borderId="1" xfId="1" applyNumberFormat="1" applyFont="1" applyFill="1" applyBorder="1"/>
    <xf numFmtId="0" fontId="0" fillId="2" borderId="0" xfId="0" applyFill="1"/>
    <xf numFmtId="166" fontId="5" fillId="2" borderId="0" xfId="1" applyNumberFormat="1" applyFont="1" applyFill="1"/>
    <xf numFmtId="0" fontId="6" fillId="2" borderId="0" xfId="0" applyFont="1" applyFill="1" applyAlignment="1">
      <alignment vertical="center"/>
    </xf>
    <xf numFmtId="0" fontId="5" fillId="0" borderId="1" xfId="0" applyFont="1" applyBorder="1"/>
    <xf numFmtId="0" fontId="4" fillId="0" borderId="1" xfId="0" applyFont="1" applyBorder="1"/>
    <xf numFmtId="168" fontId="5" fillId="0" borderId="1" xfId="2" applyNumberFormat="1" applyFont="1" applyFill="1" applyBorder="1"/>
    <xf numFmtId="0" fontId="4" fillId="4" borderId="2" xfId="0" applyFont="1" applyFill="1" applyBorder="1"/>
    <xf numFmtId="166" fontId="7" fillId="4" borderId="0" xfId="0" applyNumberFormat="1" applyFont="1" applyFill="1"/>
    <xf numFmtId="168" fontId="4" fillId="0" borderId="1" xfId="2" applyNumberFormat="1" applyFont="1" applyFill="1" applyBorder="1"/>
    <xf numFmtId="166" fontId="5" fillId="0" borderId="0" xfId="1" applyNumberFormat="1" applyFont="1" applyFill="1" applyBorder="1"/>
    <xf numFmtId="0" fontId="5" fillId="0" borderId="2" xfId="0" applyFont="1" applyBorder="1"/>
    <xf numFmtId="166" fontId="9" fillId="0" borderId="1" xfId="1" applyNumberFormat="1" applyFont="1" applyBorder="1"/>
    <xf numFmtId="0" fontId="5" fillId="0" borderId="3" xfId="0" applyFont="1" applyBorder="1"/>
    <xf numFmtId="0" fontId="5" fillId="0" borderId="4" xfId="0" applyFont="1" applyBorder="1"/>
    <xf numFmtId="0" fontId="0" fillId="0" borderId="1" xfId="0" applyBorder="1"/>
    <xf numFmtId="166" fontId="10" fillId="0" borderId="1" xfId="1" applyNumberFormat="1" applyFont="1" applyFill="1" applyBorder="1"/>
    <xf numFmtId="0" fontId="11" fillId="0" borderId="1" xfId="0" applyFont="1" applyBorder="1"/>
    <xf numFmtId="0" fontId="2" fillId="2" borderId="0" xfId="0" applyFont="1" applyFill="1" applyAlignment="1">
      <alignment horizontal="left" vertical="center"/>
    </xf>
    <xf numFmtId="0" fontId="6" fillId="2" borderId="5" xfId="0" applyFont="1" applyFill="1" applyBorder="1" applyAlignment="1">
      <alignment horizontal="left" vertical="center" wrapText="1"/>
    </xf>
  </cellXfs>
  <cellStyles count="17">
    <cellStyle name="Comma" xfId="1" builtinId="3"/>
    <cellStyle name="Comma 2" xfId="3" xr:uid="{AEF5958D-11D1-4D68-A424-6B5294D00A66}"/>
    <cellStyle name="Comma 2 2" xfId="15" xr:uid="{EA4A5773-21F6-400B-AED9-3BF0757633B0}"/>
    <cellStyle name="Comma 2 3" xfId="10" xr:uid="{2FC42F5E-2654-458A-8065-9EC12C78375D}"/>
    <cellStyle name="Comma 3" xfId="4" xr:uid="{F7F62C1B-AB31-41C8-BFAA-76085114B894}"/>
    <cellStyle name="Comma 3 2" xfId="14" xr:uid="{6C4DF358-8283-4F99-8E95-EBBDC946127D}"/>
    <cellStyle name="Comma 3 3" xfId="6" xr:uid="{7F496612-698D-4811-9763-53931087CE30}"/>
    <cellStyle name="Comma 4" xfId="12" xr:uid="{CE6A0430-CD16-4C67-AD59-7E147181541A}"/>
    <cellStyle name="Comma 5" xfId="5" xr:uid="{F1960726-190D-4D5F-9271-785716644633}"/>
    <cellStyle name="Currency 2" xfId="16" xr:uid="{F20DCECE-9AFD-45FF-B1DB-CA8B511BE3C1}"/>
    <cellStyle name="Normal" xfId="0" builtinId="0"/>
    <cellStyle name="Normal 2 2" xfId="7" xr:uid="{9AFC4D07-D1D4-4756-9181-129B89057A7A}"/>
    <cellStyle name="Normal 2 2 2" xfId="9" xr:uid="{DCFD4BBE-3FF3-438A-92A3-6F11D7F715BB}"/>
    <cellStyle name="Normal 2 2 3" xfId="13" xr:uid="{30DDE3FC-CACD-4C61-A4F4-C88AD0C94D6A}"/>
    <cellStyle name="Normal 2 3" xfId="8" xr:uid="{D38AC29E-B392-4E7C-8838-61DCB6EAD30B}"/>
    <cellStyle name="Normal 3" xfId="11" xr:uid="{4ECCDABB-EB82-420A-B772-6C3C739F5816}"/>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617682</xdr:colOff>
      <xdr:row>0</xdr:row>
      <xdr:rowOff>81996</xdr:rowOff>
    </xdr:from>
    <xdr:ext cx="1734705" cy="396252"/>
    <xdr:pic>
      <xdr:nvPicPr>
        <xdr:cNvPr id="2" name="Picture 3">
          <a:extLst>
            <a:ext uri="{FF2B5EF4-FFF2-40B4-BE49-F238E27FC236}">
              <a16:creationId xmlns:a16="http://schemas.microsoft.com/office/drawing/2014/main" id="{E9AA250F-8A93-4444-9116-B4EC24136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465901" y="81996"/>
          <a:ext cx="1734705" cy="39625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FA84-B626-4B29-898D-E3020E4B93E6}">
  <dimension ref="A1:K573"/>
  <sheetViews>
    <sheetView tabSelected="1" zoomScale="73" zoomScaleNormal="145" workbookViewId="0">
      <pane ySplit="3" topLeftCell="A4" activePane="bottomLeft" state="frozen"/>
      <selection pane="bottomLeft" activeCell="D547" sqref="D547"/>
    </sheetView>
  </sheetViews>
  <sheetFormatPr baseColWidth="10" defaultColWidth="8.83203125" defaultRowHeight="15" x14ac:dyDescent="0.2"/>
  <cols>
    <col min="1" max="1" width="16.6640625" customWidth="1"/>
    <col min="2" max="2" width="13.83203125" customWidth="1"/>
    <col min="3" max="3" width="40.1640625" customWidth="1"/>
    <col min="4" max="10" width="18.5" style="14" customWidth="1"/>
    <col min="11" max="11" width="18.5" customWidth="1"/>
  </cols>
  <sheetData>
    <row r="1" spans="1:11" ht="24" customHeight="1" x14ac:dyDescent="0.2">
      <c r="A1" s="33" t="s">
        <v>0</v>
      </c>
      <c r="B1" s="33"/>
      <c r="C1" s="33"/>
      <c r="D1" s="33"/>
      <c r="E1" s="33"/>
      <c r="F1" s="33"/>
      <c r="G1" s="33"/>
      <c r="H1" s="33"/>
      <c r="I1" s="33"/>
      <c r="J1" s="33"/>
      <c r="K1" s="33"/>
    </row>
    <row r="2" spans="1:11" ht="24" customHeight="1" x14ac:dyDescent="0.2">
      <c r="A2" s="33"/>
      <c r="B2" s="33"/>
      <c r="C2" s="33"/>
      <c r="D2" s="33"/>
      <c r="E2" s="33"/>
      <c r="F2" s="33"/>
      <c r="G2" s="33"/>
      <c r="H2" s="33"/>
      <c r="I2" s="33"/>
      <c r="J2" s="33"/>
      <c r="K2" s="33"/>
    </row>
    <row r="3" spans="1:11" ht="72.75" customHeight="1" x14ac:dyDescent="0.2">
      <c r="A3" s="1" t="s">
        <v>1</v>
      </c>
      <c r="B3" s="1" t="s">
        <v>2</v>
      </c>
      <c r="C3" s="1" t="s">
        <v>3</v>
      </c>
      <c r="D3" s="2" t="s">
        <v>4</v>
      </c>
      <c r="E3" s="3" t="s">
        <v>5</v>
      </c>
      <c r="F3" s="3" t="s">
        <v>6</v>
      </c>
      <c r="G3" s="2" t="s">
        <v>7</v>
      </c>
      <c r="H3" s="3" t="s">
        <v>8</v>
      </c>
      <c r="I3" s="3" t="s">
        <v>9</v>
      </c>
      <c r="J3" s="2" t="s">
        <v>10</v>
      </c>
      <c r="K3" s="4" t="s">
        <v>11</v>
      </c>
    </row>
    <row r="4" spans="1:11" x14ac:dyDescent="0.2">
      <c r="A4" s="5" t="s">
        <v>12</v>
      </c>
      <c r="B4" s="5" t="s">
        <v>13</v>
      </c>
      <c r="C4" s="6" t="s">
        <v>14</v>
      </c>
      <c r="D4" s="7"/>
      <c r="E4" s="7"/>
      <c r="F4" s="7"/>
      <c r="G4" s="7"/>
      <c r="H4" s="7"/>
      <c r="I4" s="7"/>
      <c r="J4" s="7"/>
      <c r="K4" s="7"/>
    </row>
    <row r="5" spans="1:11" x14ac:dyDescent="0.2">
      <c r="A5" s="19" t="s">
        <v>12</v>
      </c>
      <c r="B5" s="19" t="s">
        <v>13</v>
      </c>
      <c r="C5" s="19" t="s">
        <v>15</v>
      </c>
      <c r="D5" s="13">
        <v>150000000</v>
      </c>
      <c r="E5" s="13">
        <v>0</v>
      </c>
      <c r="F5" s="13">
        <v>0</v>
      </c>
      <c r="G5" s="13">
        <f>D5+E5+F5</f>
        <v>150000000</v>
      </c>
      <c r="H5" s="13">
        <v>63255649.270000003</v>
      </c>
      <c r="I5" s="13">
        <v>41256013</v>
      </c>
      <c r="J5" s="13">
        <f>H5+I5</f>
        <v>104511662.27000001</v>
      </c>
      <c r="K5" s="21">
        <f>J5/G5</f>
        <v>0.69674441513333341</v>
      </c>
    </row>
    <row r="6" spans="1:11" x14ac:dyDescent="0.2">
      <c r="A6" s="19" t="s">
        <v>12</v>
      </c>
      <c r="B6" s="8" t="s">
        <v>13</v>
      </c>
      <c r="C6" s="8" t="s">
        <v>16</v>
      </c>
      <c r="D6" s="9">
        <v>71646000</v>
      </c>
      <c r="E6" s="9">
        <v>0</v>
      </c>
      <c r="F6" s="13">
        <v>0</v>
      </c>
      <c r="G6" s="13">
        <f t="shared" ref="G6:G36" si="0">D6+E6+F6</f>
        <v>71646000</v>
      </c>
      <c r="H6" s="9">
        <v>0</v>
      </c>
      <c r="I6" s="9">
        <v>35823000</v>
      </c>
      <c r="J6" s="13">
        <f t="shared" ref="J6:J36" si="1">H6+I6</f>
        <v>35823000</v>
      </c>
      <c r="K6" s="21">
        <f t="shared" ref="K6:K37" si="2">J6/G6</f>
        <v>0.5</v>
      </c>
    </row>
    <row r="7" spans="1:11" x14ac:dyDescent="0.2">
      <c r="A7" s="19" t="s">
        <v>12</v>
      </c>
      <c r="B7" s="8" t="s">
        <v>13</v>
      </c>
      <c r="C7" s="8" t="s">
        <v>17</v>
      </c>
      <c r="D7" s="9">
        <v>45469500</v>
      </c>
      <c r="E7" s="9">
        <v>0</v>
      </c>
      <c r="F7" s="13">
        <v>0</v>
      </c>
      <c r="G7" s="13">
        <f t="shared" si="0"/>
        <v>45469500</v>
      </c>
      <c r="H7" s="9">
        <v>4520000</v>
      </c>
      <c r="I7" s="9">
        <v>5125624</v>
      </c>
      <c r="J7" s="13">
        <f t="shared" si="1"/>
        <v>9645624</v>
      </c>
      <c r="K7" s="21">
        <f t="shared" si="2"/>
        <v>0.21213393593507737</v>
      </c>
    </row>
    <row r="8" spans="1:11" x14ac:dyDescent="0.2">
      <c r="A8" s="19" t="s">
        <v>12</v>
      </c>
      <c r="B8" s="8" t="s">
        <v>13</v>
      </c>
      <c r="C8" s="8" t="s">
        <v>18</v>
      </c>
      <c r="D8" s="9">
        <v>41500000</v>
      </c>
      <c r="E8" s="9">
        <v>0</v>
      </c>
      <c r="F8" s="13">
        <v>0</v>
      </c>
      <c r="G8" s="13">
        <f t="shared" si="0"/>
        <v>41500000</v>
      </c>
      <c r="H8" s="9">
        <v>12300000</v>
      </c>
      <c r="I8" s="9">
        <v>33600000</v>
      </c>
      <c r="J8" s="13">
        <f t="shared" si="1"/>
        <v>45900000</v>
      </c>
      <c r="K8" s="21">
        <f t="shared" si="2"/>
        <v>1.1060240963855421</v>
      </c>
    </row>
    <row r="9" spans="1:11" x14ac:dyDescent="0.2">
      <c r="A9" s="19" t="s">
        <v>12</v>
      </c>
      <c r="B9" s="8" t="s">
        <v>13</v>
      </c>
      <c r="C9" s="8" t="s">
        <v>19</v>
      </c>
      <c r="D9" s="9">
        <v>21100000</v>
      </c>
      <c r="E9" s="9">
        <v>0</v>
      </c>
      <c r="F9" s="13">
        <v>0</v>
      </c>
      <c r="G9" s="13">
        <f t="shared" si="0"/>
        <v>21100000</v>
      </c>
      <c r="H9" s="9">
        <v>2200000</v>
      </c>
      <c r="I9" s="9">
        <v>2500000</v>
      </c>
      <c r="J9" s="13">
        <f t="shared" si="1"/>
        <v>4700000</v>
      </c>
      <c r="K9" s="21">
        <f t="shared" si="2"/>
        <v>0.22274881516587677</v>
      </c>
    </row>
    <row r="10" spans="1:11" x14ac:dyDescent="0.2">
      <c r="A10" s="19" t="s">
        <v>12</v>
      </c>
      <c r="B10" s="8" t="s">
        <v>13</v>
      </c>
      <c r="C10" s="8" t="s">
        <v>20</v>
      </c>
      <c r="D10" s="9">
        <v>20171500</v>
      </c>
      <c r="E10" s="9">
        <v>0</v>
      </c>
      <c r="F10" s="13">
        <v>0</v>
      </c>
      <c r="G10" s="13">
        <f t="shared" si="0"/>
        <v>20171500</v>
      </c>
      <c r="H10" s="9">
        <v>-33667.82</v>
      </c>
      <c r="I10" s="9">
        <v>505428</v>
      </c>
      <c r="J10" s="13">
        <f t="shared" si="1"/>
        <v>471760.18</v>
      </c>
      <c r="K10" s="21">
        <f t="shared" si="2"/>
        <v>2.3387461517487544E-2</v>
      </c>
    </row>
    <row r="11" spans="1:11" x14ac:dyDescent="0.2">
      <c r="A11" s="19" t="s">
        <v>12</v>
      </c>
      <c r="B11" s="8" t="s">
        <v>13</v>
      </c>
      <c r="C11" s="8" t="s">
        <v>21</v>
      </c>
      <c r="D11" s="9">
        <v>18242800</v>
      </c>
      <c r="E11" s="9">
        <v>0</v>
      </c>
      <c r="F11" s="13">
        <v>0</v>
      </c>
      <c r="G11" s="13">
        <f t="shared" si="0"/>
        <v>18242800</v>
      </c>
      <c r="H11" s="9">
        <v>24</v>
      </c>
      <c r="I11" s="9">
        <v>1211907</v>
      </c>
      <c r="J11" s="13">
        <f t="shared" si="1"/>
        <v>1211931</v>
      </c>
      <c r="K11" s="21">
        <f t="shared" si="2"/>
        <v>6.6433387418598028E-2</v>
      </c>
    </row>
    <row r="12" spans="1:11" x14ac:dyDescent="0.2">
      <c r="A12" s="19" t="s">
        <v>12</v>
      </c>
      <c r="B12" s="8" t="s">
        <v>13</v>
      </c>
      <c r="C12" s="8" t="s">
        <v>22</v>
      </c>
      <c r="D12" s="9">
        <v>17130000</v>
      </c>
      <c r="E12" s="9">
        <v>0</v>
      </c>
      <c r="F12" s="13">
        <v>0</v>
      </c>
      <c r="G12" s="13">
        <f t="shared" si="0"/>
        <v>17130000</v>
      </c>
      <c r="H12" s="9">
        <v>0</v>
      </c>
      <c r="I12" s="9">
        <v>0</v>
      </c>
      <c r="J12" s="13">
        <f t="shared" si="1"/>
        <v>0</v>
      </c>
      <c r="K12" s="21">
        <f t="shared" si="2"/>
        <v>0</v>
      </c>
    </row>
    <row r="13" spans="1:11" x14ac:dyDescent="0.2">
      <c r="A13" s="19" t="s">
        <v>12</v>
      </c>
      <c r="B13" s="8" t="s">
        <v>13</v>
      </c>
      <c r="C13" s="8" t="s">
        <v>23</v>
      </c>
      <c r="D13" s="9">
        <v>15500000</v>
      </c>
      <c r="E13" s="9">
        <v>10000000</v>
      </c>
      <c r="F13" s="13">
        <v>0</v>
      </c>
      <c r="G13" s="13">
        <f t="shared" si="0"/>
        <v>25500000</v>
      </c>
      <c r="H13" s="9">
        <v>11600340</v>
      </c>
      <c r="I13" s="9">
        <v>1747671</v>
      </c>
      <c r="J13" s="13">
        <f t="shared" si="1"/>
        <v>13348011</v>
      </c>
      <c r="K13" s="21">
        <f t="shared" si="2"/>
        <v>0.52345141176470589</v>
      </c>
    </row>
    <row r="14" spans="1:11" x14ac:dyDescent="0.2">
      <c r="A14" s="19" t="s">
        <v>12</v>
      </c>
      <c r="B14" s="8" t="s">
        <v>13</v>
      </c>
      <c r="C14" s="8" t="s">
        <v>24</v>
      </c>
      <c r="D14" s="9">
        <v>12903400</v>
      </c>
      <c r="E14" s="9">
        <v>0</v>
      </c>
      <c r="F14" s="13">
        <v>0</v>
      </c>
      <c r="G14" s="13">
        <f t="shared" si="0"/>
        <v>12903400</v>
      </c>
      <c r="H14" s="9">
        <v>0</v>
      </c>
      <c r="I14" s="9">
        <v>1062500</v>
      </c>
      <c r="J14" s="13">
        <f t="shared" si="1"/>
        <v>1062500</v>
      </c>
      <c r="K14" s="21">
        <f t="shared" si="2"/>
        <v>8.2342638374381952E-2</v>
      </c>
    </row>
    <row r="15" spans="1:11" x14ac:dyDescent="0.2">
      <c r="A15" s="19" t="s">
        <v>12</v>
      </c>
      <c r="B15" s="8" t="s">
        <v>13</v>
      </c>
      <c r="C15" s="8" t="s">
        <v>25</v>
      </c>
      <c r="D15" s="9">
        <v>12758000</v>
      </c>
      <c r="E15" s="9">
        <v>0</v>
      </c>
      <c r="F15" s="13">
        <v>0</v>
      </c>
      <c r="G15" s="13">
        <f t="shared" si="0"/>
        <v>12758000</v>
      </c>
      <c r="H15" s="9">
        <v>4088348.17</v>
      </c>
      <c r="I15" s="9">
        <v>3529106</v>
      </c>
      <c r="J15" s="13">
        <f t="shared" si="1"/>
        <v>7617454.1699999999</v>
      </c>
      <c r="K15" s="21">
        <f t="shared" si="2"/>
        <v>0.59707275199874588</v>
      </c>
    </row>
    <row r="16" spans="1:11" x14ac:dyDescent="0.2">
      <c r="A16" s="19" t="s">
        <v>12</v>
      </c>
      <c r="B16" s="8" t="s">
        <v>13</v>
      </c>
      <c r="C16" s="8" t="s">
        <v>26</v>
      </c>
      <c r="D16" s="9">
        <v>11600000</v>
      </c>
      <c r="E16" s="9">
        <v>0</v>
      </c>
      <c r="F16" s="13">
        <v>0</v>
      </c>
      <c r="G16" s="13">
        <f t="shared" si="0"/>
        <v>11600000</v>
      </c>
      <c r="H16" s="9">
        <v>5763826.2000000002</v>
      </c>
      <c r="I16" s="9">
        <v>2196191</v>
      </c>
      <c r="J16" s="13">
        <f t="shared" si="1"/>
        <v>7960017.2000000002</v>
      </c>
      <c r="K16" s="21">
        <f t="shared" si="2"/>
        <v>0.68620837931034484</v>
      </c>
    </row>
    <row r="17" spans="1:11" x14ac:dyDescent="0.2">
      <c r="A17" s="19" t="s">
        <v>12</v>
      </c>
      <c r="B17" s="8" t="s">
        <v>13</v>
      </c>
      <c r="C17" s="8" t="s">
        <v>27</v>
      </c>
      <c r="D17" s="9">
        <v>9800000</v>
      </c>
      <c r="E17" s="9">
        <v>0</v>
      </c>
      <c r="F17" s="13">
        <v>0</v>
      </c>
      <c r="G17" s="13">
        <f t="shared" si="0"/>
        <v>9800000</v>
      </c>
      <c r="H17" s="9">
        <v>1992.79</v>
      </c>
      <c r="I17" s="9">
        <v>576897</v>
      </c>
      <c r="J17" s="13">
        <f t="shared" si="1"/>
        <v>578889.79</v>
      </c>
      <c r="K17" s="21">
        <f t="shared" si="2"/>
        <v>5.9070386734693885E-2</v>
      </c>
    </row>
    <row r="18" spans="1:11" x14ac:dyDescent="0.2">
      <c r="A18" s="19" t="s">
        <v>12</v>
      </c>
      <c r="B18" s="8" t="s">
        <v>13</v>
      </c>
      <c r="C18" s="8" t="s">
        <v>28</v>
      </c>
      <c r="D18" s="9">
        <v>9667000</v>
      </c>
      <c r="E18" s="9">
        <v>0</v>
      </c>
      <c r="F18" s="13">
        <v>0</v>
      </c>
      <c r="G18" s="13">
        <f t="shared" si="0"/>
        <v>9667000</v>
      </c>
      <c r="H18" s="9">
        <v>0</v>
      </c>
      <c r="I18" s="9">
        <v>9668132</v>
      </c>
      <c r="J18" s="13">
        <f t="shared" si="1"/>
        <v>9668132</v>
      </c>
      <c r="K18" s="21">
        <f t="shared" si="2"/>
        <v>1.0001170994103652</v>
      </c>
    </row>
    <row r="19" spans="1:11" x14ac:dyDescent="0.2">
      <c r="A19" s="19" t="s">
        <v>12</v>
      </c>
      <c r="B19" s="8" t="s">
        <v>13</v>
      </c>
      <c r="C19" s="8" t="s">
        <v>29</v>
      </c>
      <c r="D19" s="9">
        <v>5396000</v>
      </c>
      <c r="E19" s="9">
        <v>0</v>
      </c>
      <c r="F19" s="13">
        <v>0</v>
      </c>
      <c r="G19" s="13">
        <f t="shared" si="0"/>
        <v>5396000</v>
      </c>
      <c r="H19" s="9">
        <v>5300000</v>
      </c>
      <c r="I19" s="9">
        <v>26290</v>
      </c>
      <c r="J19" s="13">
        <f t="shared" si="1"/>
        <v>5326290</v>
      </c>
      <c r="K19" s="21">
        <f t="shared" si="2"/>
        <v>0.98708117123795402</v>
      </c>
    </row>
    <row r="20" spans="1:11" x14ac:dyDescent="0.2">
      <c r="A20" s="19" t="s">
        <v>12</v>
      </c>
      <c r="B20" s="8" t="s">
        <v>13</v>
      </c>
      <c r="C20" s="8" t="s">
        <v>30</v>
      </c>
      <c r="D20" s="9">
        <v>5000000</v>
      </c>
      <c r="E20" s="9">
        <v>0</v>
      </c>
      <c r="F20" s="13">
        <v>0</v>
      </c>
      <c r="G20" s="13">
        <f t="shared" si="0"/>
        <v>5000000</v>
      </c>
      <c r="H20" s="9">
        <v>535256.82999999996</v>
      </c>
      <c r="I20" s="9">
        <v>1802040</v>
      </c>
      <c r="J20" s="13">
        <f t="shared" si="1"/>
        <v>2337296.83</v>
      </c>
      <c r="K20" s="21">
        <f t="shared" si="2"/>
        <v>0.46745936599999999</v>
      </c>
    </row>
    <row r="21" spans="1:11" x14ac:dyDescent="0.2">
      <c r="A21" s="19" t="s">
        <v>12</v>
      </c>
      <c r="B21" s="8" t="s">
        <v>13</v>
      </c>
      <c r="C21" s="8" t="s">
        <v>31</v>
      </c>
      <c r="D21" s="9">
        <v>4778500</v>
      </c>
      <c r="E21" s="9">
        <v>0</v>
      </c>
      <c r="F21" s="13">
        <v>0</v>
      </c>
      <c r="G21" s="13">
        <f t="shared" si="0"/>
        <v>4778500</v>
      </c>
      <c r="H21" s="9">
        <v>0</v>
      </c>
      <c r="I21" s="9">
        <v>0</v>
      </c>
      <c r="J21" s="13">
        <f t="shared" si="1"/>
        <v>0</v>
      </c>
      <c r="K21" s="21">
        <f t="shared" si="2"/>
        <v>0</v>
      </c>
    </row>
    <row r="22" spans="1:11" x14ac:dyDescent="0.2">
      <c r="A22" s="19" t="s">
        <v>12</v>
      </c>
      <c r="B22" s="8" t="s">
        <v>13</v>
      </c>
      <c r="C22" s="8" t="s">
        <v>32</v>
      </c>
      <c r="D22" s="9">
        <v>4749400</v>
      </c>
      <c r="E22" s="9">
        <v>0</v>
      </c>
      <c r="F22" s="13">
        <v>0</v>
      </c>
      <c r="G22" s="13">
        <f t="shared" si="0"/>
        <v>4749400</v>
      </c>
      <c r="H22" s="9">
        <v>128719.36</v>
      </c>
      <c r="I22" s="9">
        <v>737971</v>
      </c>
      <c r="J22" s="13">
        <f t="shared" si="1"/>
        <v>866690.36</v>
      </c>
      <c r="K22" s="21">
        <f t="shared" si="2"/>
        <v>0.18248417905419631</v>
      </c>
    </row>
    <row r="23" spans="1:11" x14ac:dyDescent="0.2">
      <c r="A23" s="19" t="s">
        <v>12</v>
      </c>
      <c r="B23" s="8" t="s">
        <v>13</v>
      </c>
      <c r="C23" s="8" t="s">
        <v>33</v>
      </c>
      <c r="D23" s="9">
        <v>4500000</v>
      </c>
      <c r="E23" s="9">
        <v>0</v>
      </c>
      <c r="F23" s="13">
        <v>0</v>
      </c>
      <c r="G23" s="13">
        <f t="shared" si="0"/>
        <v>4500000</v>
      </c>
      <c r="H23" s="9">
        <v>0</v>
      </c>
      <c r="I23" s="9">
        <v>0</v>
      </c>
      <c r="J23" s="13">
        <f t="shared" si="1"/>
        <v>0</v>
      </c>
      <c r="K23" s="21">
        <f t="shared" si="2"/>
        <v>0</v>
      </c>
    </row>
    <row r="24" spans="1:11" x14ac:dyDescent="0.2">
      <c r="A24" s="19" t="s">
        <v>12</v>
      </c>
      <c r="B24" s="8" t="s">
        <v>13</v>
      </c>
      <c r="C24" s="8" t="s">
        <v>32</v>
      </c>
      <c r="D24" s="9">
        <v>1099000</v>
      </c>
      <c r="E24" s="9">
        <v>0</v>
      </c>
      <c r="F24" s="13">
        <v>0</v>
      </c>
      <c r="G24" s="13">
        <f t="shared" si="0"/>
        <v>1099000</v>
      </c>
      <c r="H24" s="9">
        <v>13880.64</v>
      </c>
      <c r="I24" s="9">
        <v>0</v>
      </c>
      <c r="J24" s="13">
        <f t="shared" si="1"/>
        <v>13880.64</v>
      </c>
      <c r="K24" s="21">
        <f t="shared" si="2"/>
        <v>1.263024567788899E-2</v>
      </c>
    </row>
    <row r="25" spans="1:11" x14ac:dyDescent="0.2">
      <c r="A25" s="19" t="s">
        <v>12</v>
      </c>
      <c r="B25" s="8" t="s">
        <v>13</v>
      </c>
      <c r="C25" s="8" t="s">
        <v>34</v>
      </c>
      <c r="D25" s="9">
        <v>1058000</v>
      </c>
      <c r="E25" s="9">
        <v>0</v>
      </c>
      <c r="F25" s="13">
        <v>0</v>
      </c>
      <c r="G25" s="13">
        <f t="shared" si="0"/>
        <v>1058000</v>
      </c>
      <c r="H25" s="9">
        <v>80153.710000000006</v>
      </c>
      <c r="I25" s="9">
        <v>75588</v>
      </c>
      <c r="J25" s="13">
        <f t="shared" si="1"/>
        <v>155741.71000000002</v>
      </c>
      <c r="K25" s="21">
        <f t="shared" si="2"/>
        <v>0.14720388468809076</v>
      </c>
    </row>
    <row r="26" spans="1:11" x14ac:dyDescent="0.2">
      <c r="A26" s="19" t="s">
        <v>12</v>
      </c>
      <c r="B26" s="8" t="s">
        <v>13</v>
      </c>
      <c r="C26" s="8" t="s">
        <v>35</v>
      </c>
      <c r="D26" s="9">
        <v>1000000</v>
      </c>
      <c r="E26" s="9">
        <v>0</v>
      </c>
      <c r="F26" s="13">
        <v>0</v>
      </c>
      <c r="G26" s="13">
        <f t="shared" si="0"/>
        <v>1000000</v>
      </c>
      <c r="H26" s="9">
        <v>0</v>
      </c>
      <c r="I26" s="9">
        <v>0</v>
      </c>
      <c r="J26" s="13">
        <f t="shared" si="1"/>
        <v>0</v>
      </c>
      <c r="K26" s="21">
        <f t="shared" si="2"/>
        <v>0</v>
      </c>
    </row>
    <row r="27" spans="1:11" x14ac:dyDescent="0.2">
      <c r="A27" s="19" t="s">
        <v>12</v>
      </c>
      <c r="B27" s="8" t="s">
        <v>13</v>
      </c>
      <c r="C27" s="8" t="s">
        <v>36</v>
      </c>
      <c r="D27" s="9">
        <v>1000000</v>
      </c>
      <c r="E27" s="9">
        <v>0</v>
      </c>
      <c r="F27" s="13">
        <v>0</v>
      </c>
      <c r="G27" s="13">
        <f t="shared" si="0"/>
        <v>1000000</v>
      </c>
      <c r="H27" s="9">
        <v>84980.86</v>
      </c>
      <c r="I27" s="9">
        <v>79970</v>
      </c>
      <c r="J27" s="13">
        <f t="shared" si="1"/>
        <v>164950.85999999999</v>
      </c>
      <c r="K27" s="21">
        <f t="shared" si="2"/>
        <v>0.16495085999999998</v>
      </c>
    </row>
    <row r="28" spans="1:11" x14ac:dyDescent="0.2">
      <c r="A28" s="19" t="s">
        <v>12</v>
      </c>
      <c r="B28" s="8" t="s">
        <v>13</v>
      </c>
      <c r="C28" s="8" t="s">
        <v>37</v>
      </c>
      <c r="D28" s="9">
        <v>920000</v>
      </c>
      <c r="E28" s="9">
        <v>0</v>
      </c>
      <c r="F28" s="13">
        <v>0</v>
      </c>
      <c r="G28" s="13">
        <f t="shared" si="0"/>
        <v>920000</v>
      </c>
      <c r="H28" s="9">
        <v>4.25</v>
      </c>
      <c r="I28" s="9">
        <v>99652</v>
      </c>
      <c r="J28" s="13">
        <f t="shared" si="1"/>
        <v>99656.25</v>
      </c>
      <c r="K28" s="21">
        <f t="shared" si="2"/>
        <v>0.10832201086956522</v>
      </c>
    </row>
    <row r="29" spans="1:11" x14ac:dyDescent="0.2">
      <c r="A29" s="19" t="s">
        <v>12</v>
      </c>
      <c r="B29" s="8" t="s">
        <v>13</v>
      </c>
      <c r="C29" s="8" t="s">
        <v>38</v>
      </c>
      <c r="D29" s="9">
        <v>680000</v>
      </c>
      <c r="E29" s="9">
        <v>0</v>
      </c>
      <c r="F29" s="13">
        <v>0</v>
      </c>
      <c r="G29" s="13">
        <f t="shared" si="0"/>
        <v>680000</v>
      </c>
      <c r="H29" s="9">
        <v>2300</v>
      </c>
      <c r="I29" s="9">
        <v>4379</v>
      </c>
      <c r="J29" s="13">
        <f t="shared" si="1"/>
        <v>6679</v>
      </c>
      <c r="K29" s="21">
        <f t="shared" si="2"/>
        <v>9.8220588235294112E-3</v>
      </c>
    </row>
    <row r="30" spans="1:11" x14ac:dyDescent="0.2">
      <c r="A30" s="19" t="s">
        <v>12</v>
      </c>
      <c r="B30" s="8" t="s">
        <v>13</v>
      </c>
      <c r="C30" s="8" t="s">
        <v>39</v>
      </c>
      <c r="D30" s="9">
        <v>500000</v>
      </c>
      <c r="E30" s="9">
        <v>0</v>
      </c>
      <c r="F30" s="13">
        <v>0</v>
      </c>
      <c r="G30" s="13">
        <f t="shared" si="0"/>
        <v>500000</v>
      </c>
      <c r="H30" s="9">
        <v>0</v>
      </c>
      <c r="I30" s="9">
        <v>0</v>
      </c>
      <c r="J30" s="13">
        <f t="shared" si="1"/>
        <v>0</v>
      </c>
      <c r="K30" s="21">
        <f t="shared" si="2"/>
        <v>0</v>
      </c>
    </row>
    <row r="31" spans="1:11" x14ac:dyDescent="0.2">
      <c r="A31" s="19" t="s">
        <v>12</v>
      </c>
      <c r="B31" s="8" t="s">
        <v>13</v>
      </c>
      <c r="C31" s="8" t="s">
        <v>40</v>
      </c>
      <c r="D31" s="9">
        <v>55000</v>
      </c>
      <c r="E31" s="9">
        <v>0</v>
      </c>
      <c r="F31" s="13">
        <v>0</v>
      </c>
      <c r="G31" s="13">
        <f t="shared" si="0"/>
        <v>55000</v>
      </c>
      <c r="H31" s="9">
        <v>0</v>
      </c>
      <c r="I31" s="9">
        <v>0</v>
      </c>
      <c r="J31" s="13">
        <f t="shared" si="1"/>
        <v>0</v>
      </c>
      <c r="K31" s="21">
        <f t="shared" si="2"/>
        <v>0</v>
      </c>
    </row>
    <row r="32" spans="1:11" x14ac:dyDescent="0.2">
      <c r="A32" s="19" t="s">
        <v>12</v>
      </c>
      <c r="B32" s="8" t="s">
        <v>13</v>
      </c>
      <c r="C32" s="8" t="s">
        <v>41</v>
      </c>
      <c r="D32" s="9">
        <v>1000</v>
      </c>
      <c r="E32" s="9">
        <v>0</v>
      </c>
      <c r="F32" s="13">
        <v>0</v>
      </c>
      <c r="G32" s="13">
        <f t="shared" si="0"/>
        <v>1000</v>
      </c>
      <c r="H32" s="9">
        <v>0</v>
      </c>
      <c r="I32" s="9">
        <v>0</v>
      </c>
      <c r="J32" s="13">
        <f t="shared" si="1"/>
        <v>0</v>
      </c>
      <c r="K32" s="21">
        <f t="shared" si="2"/>
        <v>0</v>
      </c>
    </row>
    <row r="33" spans="1:11" x14ac:dyDescent="0.2">
      <c r="A33" s="19" t="s">
        <v>12</v>
      </c>
      <c r="B33" s="8" t="s">
        <v>13</v>
      </c>
      <c r="C33" s="8" t="s">
        <v>42</v>
      </c>
      <c r="D33" s="9">
        <v>1000</v>
      </c>
      <c r="E33" s="9">
        <v>0</v>
      </c>
      <c r="F33" s="13">
        <v>0</v>
      </c>
      <c r="G33" s="13">
        <f t="shared" si="0"/>
        <v>1000</v>
      </c>
      <c r="H33" s="9">
        <v>0</v>
      </c>
      <c r="I33" s="9">
        <v>0</v>
      </c>
      <c r="J33" s="13">
        <f t="shared" si="1"/>
        <v>0</v>
      </c>
      <c r="K33" s="21">
        <f t="shared" si="2"/>
        <v>0</v>
      </c>
    </row>
    <row r="34" spans="1:11" x14ac:dyDescent="0.2">
      <c r="A34" s="19" t="s">
        <v>12</v>
      </c>
      <c r="B34" s="8" t="s">
        <v>13</v>
      </c>
      <c r="C34" s="8" t="s">
        <v>43</v>
      </c>
      <c r="D34" s="9">
        <v>1000</v>
      </c>
      <c r="E34" s="9">
        <v>0</v>
      </c>
      <c r="F34" s="13">
        <v>0</v>
      </c>
      <c r="G34" s="13">
        <f t="shared" si="0"/>
        <v>1000</v>
      </c>
      <c r="H34" s="9">
        <v>0</v>
      </c>
      <c r="I34" s="9">
        <v>9303</v>
      </c>
      <c r="J34" s="13">
        <f t="shared" si="1"/>
        <v>9303</v>
      </c>
      <c r="K34" s="21">
        <f t="shared" si="2"/>
        <v>9.3030000000000008</v>
      </c>
    </row>
    <row r="35" spans="1:11" x14ac:dyDescent="0.2">
      <c r="A35" s="19" t="s">
        <v>12</v>
      </c>
      <c r="B35" s="8" t="s">
        <v>13</v>
      </c>
      <c r="C35" s="8" t="s">
        <v>44</v>
      </c>
      <c r="D35" s="9">
        <v>1000</v>
      </c>
      <c r="E35" s="9">
        <v>0</v>
      </c>
      <c r="F35" s="13">
        <v>0</v>
      </c>
      <c r="G35" s="13">
        <f t="shared" si="0"/>
        <v>1000</v>
      </c>
      <c r="H35" s="9">
        <v>0</v>
      </c>
      <c r="I35" s="9">
        <v>0</v>
      </c>
      <c r="J35" s="13">
        <f t="shared" si="1"/>
        <v>0</v>
      </c>
      <c r="K35" s="21">
        <f t="shared" si="2"/>
        <v>0</v>
      </c>
    </row>
    <row r="36" spans="1:11" x14ac:dyDescent="0.2">
      <c r="A36" s="19" t="s">
        <v>12</v>
      </c>
      <c r="B36" s="8" t="s">
        <v>13</v>
      </c>
      <c r="C36" s="8" t="s">
        <v>45</v>
      </c>
      <c r="D36" s="9">
        <v>1000</v>
      </c>
      <c r="E36" s="9">
        <v>0</v>
      </c>
      <c r="F36" s="13">
        <v>0</v>
      </c>
      <c r="G36" s="13">
        <f t="shared" si="0"/>
        <v>1000</v>
      </c>
      <c r="H36" s="9">
        <v>0</v>
      </c>
      <c r="I36" s="9">
        <v>0</v>
      </c>
      <c r="J36" s="13">
        <f t="shared" si="1"/>
        <v>0</v>
      </c>
      <c r="K36" s="21">
        <f t="shared" si="2"/>
        <v>0</v>
      </c>
    </row>
    <row r="37" spans="1:11" x14ac:dyDescent="0.2">
      <c r="A37" s="19" t="s">
        <v>12</v>
      </c>
      <c r="B37" s="8" t="s">
        <v>13</v>
      </c>
      <c r="C37" s="8" t="s">
        <v>12</v>
      </c>
      <c r="D37" s="9">
        <v>134979387</v>
      </c>
      <c r="E37" s="9">
        <v>1166500</v>
      </c>
      <c r="F37" s="9">
        <v>0</v>
      </c>
      <c r="G37" s="13">
        <f>D37+E37+F37</f>
        <v>136145887</v>
      </c>
      <c r="H37" s="9">
        <v>30394942</v>
      </c>
      <c r="I37" s="9">
        <v>32347330</v>
      </c>
      <c r="J37" s="13">
        <f>H37+I37</f>
        <v>62742272</v>
      </c>
      <c r="K37" s="21">
        <f t="shared" si="2"/>
        <v>0.46084588658928788</v>
      </c>
    </row>
    <row r="38" spans="1:11" x14ac:dyDescent="0.2">
      <c r="A38" s="20" t="s">
        <v>12</v>
      </c>
      <c r="B38" s="10" t="s">
        <v>13</v>
      </c>
      <c r="C38" s="10" t="s">
        <v>46</v>
      </c>
      <c r="D38" s="11">
        <v>623208487</v>
      </c>
      <c r="E38" s="11">
        <v>11166500</v>
      </c>
      <c r="F38" s="11">
        <v>0</v>
      </c>
      <c r="G38" s="11">
        <f>SUM(G5:G37)</f>
        <v>634374987</v>
      </c>
      <c r="H38" s="11">
        <v>140236750.26000002</v>
      </c>
      <c r="I38" s="11">
        <v>173984992</v>
      </c>
      <c r="J38" s="11">
        <f>SUM(J5:J37)</f>
        <v>314221742.25999999</v>
      </c>
      <c r="K38" s="24">
        <f>J38/G38</f>
        <v>0.49532492405789008</v>
      </c>
    </row>
    <row r="39" spans="1:11" x14ac:dyDescent="0.2">
      <c r="A39" s="5" t="s">
        <v>47</v>
      </c>
      <c r="B39" s="6" t="s">
        <v>48</v>
      </c>
      <c r="C39" s="22" t="s">
        <v>49</v>
      </c>
      <c r="D39" s="23"/>
      <c r="E39" s="23"/>
      <c r="F39" s="23"/>
      <c r="G39" s="23"/>
      <c r="H39" s="23"/>
      <c r="I39" s="23"/>
      <c r="J39" s="23"/>
      <c r="K39" s="12"/>
    </row>
    <row r="40" spans="1:11" x14ac:dyDescent="0.2">
      <c r="A40" s="19" t="s">
        <v>47</v>
      </c>
      <c r="B40" s="19" t="s">
        <v>48</v>
      </c>
      <c r="C40" s="19" t="s">
        <v>50</v>
      </c>
      <c r="D40" s="13">
        <v>318516700</v>
      </c>
      <c r="E40" s="13">
        <v>0</v>
      </c>
      <c r="F40" s="13">
        <v>0</v>
      </c>
      <c r="G40" s="13">
        <f>D40+E40+F40</f>
        <v>318516700</v>
      </c>
      <c r="H40" s="13">
        <v>86713284.739999995</v>
      </c>
      <c r="I40" s="13">
        <v>74626558</v>
      </c>
      <c r="J40" s="13">
        <f>H40+I40</f>
        <v>161339842.74000001</v>
      </c>
      <c r="K40" s="21">
        <f>J40/G40</f>
        <v>0.50653495637748358</v>
      </c>
    </row>
    <row r="41" spans="1:11" x14ac:dyDescent="0.2">
      <c r="A41" s="19" t="s">
        <v>47</v>
      </c>
      <c r="B41" s="8" t="s">
        <v>48</v>
      </c>
      <c r="C41" s="8" t="s">
        <v>51</v>
      </c>
      <c r="D41" s="9">
        <v>16110400</v>
      </c>
      <c r="E41" s="9">
        <v>0</v>
      </c>
      <c r="F41" s="9">
        <v>0</v>
      </c>
      <c r="G41" s="13">
        <f t="shared" ref="G41:G65" si="3">D41+E41+F41</f>
        <v>16110400</v>
      </c>
      <c r="H41" s="9">
        <v>7743691</v>
      </c>
      <c r="I41" s="9">
        <v>1457823</v>
      </c>
      <c r="J41" s="13">
        <f t="shared" ref="J41:J64" si="4">H41+I41</f>
        <v>9201514</v>
      </c>
      <c r="K41" s="21">
        <f t="shared" ref="K41:K65" si="5">J41/G41</f>
        <v>0.57115366471347706</v>
      </c>
    </row>
    <row r="42" spans="1:11" x14ac:dyDescent="0.2">
      <c r="A42" s="19" t="s">
        <v>47</v>
      </c>
      <c r="B42" s="8" t="s">
        <v>48</v>
      </c>
      <c r="C42" s="8" t="s">
        <v>52</v>
      </c>
      <c r="D42" s="9">
        <v>13458900</v>
      </c>
      <c r="E42" s="9">
        <v>0</v>
      </c>
      <c r="F42" s="9">
        <v>0</v>
      </c>
      <c r="G42" s="13">
        <f t="shared" si="3"/>
        <v>13458900</v>
      </c>
      <c r="H42" s="9">
        <v>6379438.3600000003</v>
      </c>
      <c r="I42" s="9">
        <v>3189719.18</v>
      </c>
      <c r="J42" s="13">
        <f t="shared" si="4"/>
        <v>9569157.540000001</v>
      </c>
      <c r="K42" s="21">
        <f t="shared" si="5"/>
        <v>0.71099105721864353</v>
      </c>
    </row>
    <row r="43" spans="1:11" x14ac:dyDescent="0.2">
      <c r="A43" s="19" t="s">
        <v>47</v>
      </c>
      <c r="B43" s="8" t="s">
        <v>48</v>
      </c>
      <c r="C43" s="8" t="s">
        <v>53</v>
      </c>
      <c r="D43" s="9">
        <v>12182500</v>
      </c>
      <c r="E43" s="9">
        <v>0</v>
      </c>
      <c r="F43" s="9">
        <v>0</v>
      </c>
      <c r="G43" s="13">
        <f t="shared" si="3"/>
        <v>12182500</v>
      </c>
      <c r="H43" s="9">
        <v>4457932.5</v>
      </c>
      <c r="I43" s="9">
        <v>628189</v>
      </c>
      <c r="J43" s="13">
        <f t="shared" si="4"/>
        <v>5086121.5</v>
      </c>
      <c r="K43" s="21">
        <f t="shared" si="5"/>
        <v>0.41749406936178945</v>
      </c>
    </row>
    <row r="44" spans="1:11" x14ac:dyDescent="0.2">
      <c r="A44" s="19" t="s">
        <v>47</v>
      </c>
      <c r="B44" s="8" t="s">
        <v>48</v>
      </c>
      <c r="C44" s="8" t="s">
        <v>54</v>
      </c>
      <c r="D44" s="9">
        <v>10590700</v>
      </c>
      <c r="E44" s="9">
        <v>0</v>
      </c>
      <c r="F44" s="9">
        <v>0</v>
      </c>
      <c r="G44" s="13">
        <f t="shared" si="3"/>
        <v>10590700</v>
      </c>
      <c r="H44" s="9">
        <v>4878919.7</v>
      </c>
      <c r="I44" s="9">
        <v>2535875.6800000002</v>
      </c>
      <c r="J44" s="13">
        <f t="shared" si="4"/>
        <v>7414795.3800000008</v>
      </c>
      <c r="K44" s="21">
        <f t="shared" si="5"/>
        <v>0.70012325719735247</v>
      </c>
    </row>
    <row r="45" spans="1:11" x14ac:dyDescent="0.2">
      <c r="A45" s="19" t="s">
        <v>47</v>
      </c>
      <c r="B45" s="8" t="s">
        <v>48</v>
      </c>
      <c r="C45" s="8" t="s">
        <v>55</v>
      </c>
      <c r="D45" s="9">
        <v>9654700</v>
      </c>
      <c r="E45" s="9">
        <v>0</v>
      </c>
      <c r="F45" s="9">
        <v>0</v>
      </c>
      <c r="G45" s="13">
        <f t="shared" si="3"/>
        <v>9654700</v>
      </c>
      <c r="H45" s="9">
        <v>0</v>
      </c>
      <c r="I45" s="9">
        <v>0</v>
      </c>
      <c r="J45" s="13">
        <f t="shared" si="4"/>
        <v>0</v>
      </c>
      <c r="K45" s="21">
        <f t="shared" si="5"/>
        <v>0</v>
      </c>
    </row>
    <row r="46" spans="1:11" x14ac:dyDescent="0.2">
      <c r="A46" s="19" t="s">
        <v>47</v>
      </c>
      <c r="B46" s="8" t="s">
        <v>48</v>
      </c>
      <c r="C46" s="8" t="s">
        <v>56</v>
      </c>
      <c r="D46" s="9">
        <v>5336200</v>
      </c>
      <c r="E46" s="9">
        <v>0</v>
      </c>
      <c r="F46" s="9">
        <v>0</v>
      </c>
      <c r="G46" s="13">
        <f t="shared" si="3"/>
        <v>5336200</v>
      </c>
      <c r="H46" s="9">
        <v>1420200</v>
      </c>
      <c r="I46" s="9">
        <v>1249500</v>
      </c>
      <c r="J46" s="13">
        <f t="shared" si="4"/>
        <v>2669700</v>
      </c>
      <c r="K46" s="21">
        <f t="shared" si="5"/>
        <v>0.50029983883662532</v>
      </c>
    </row>
    <row r="47" spans="1:11" x14ac:dyDescent="0.2">
      <c r="A47" s="19" t="s">
        <v>47</v>
      </c>
      <c r="B47" s="8" t="s">
        <v>48</v>
      </c>
      <c r="C47" s="8" t="s">
        <v>57</v>
      </c>
      <c r="D47" s="9">
        <v>4464400</v>
      </c>
      <c r="E47" s="9">
        <v>0</v>
      </c>
      <c r="F47" s="9">
        <v>0</v>
      </c>
      <c r="G47" s="13">
        <f t="shared" si="3"/>
        <v>4464400</v>
      </c>
      <c r="H47" s="9">
        <v>2312118.14</v>
      </c>
      <c r="I47" s="9">
        <v>171132</v>
      </c>
      <c r="J47" s="13">
        <f t="shared" si="4"/>
        <v>2483250.14</v>
      </c>
      <c r="K47" s="21">
        <f t="shared" si="5"/>
        <v>0.5562337917749306</v>
      </c>
    </row>
    <row r="48" spans="1:11" x14ac:dyDescent="0.2">
      <c r="A48" s="19" t="s">
        <v>47</v>
      </c>
      <c r="B48" s="8" t="s">
        <v>48</v>
      </c>
      <c r="C48" s="8" t="s">
        <v>58</v>
      </c>
      <c r="D48" s="9">
        <v>3604000</v>
      </c>
      <c r="E48" s="9">
        <v>0</v>
      </c>
      <c r="F48" s="9">
        <v>0</v>
      </c>
      <c r="G48" s="13">
        <f t="shared" si="3"/>
        <v>3604000</v>
      </c>
      <c r="H48" s="9">
        <v>1797600</v>
      </c>
      <c r="I48" s="9">
        <v>878800</v>
      </c>
      <c r="J48" s="13">
        <f t="shared" si="4"/>
        <v>2676400</v>
      </c>
      <c r="K48" s="21">
        <f t="shared" si="5"/>
        <v>0.74261931187569363</v>
      </c>
    </row>
    <row r="49" spans="1:11" x14ac:dyDescent="0.2">
      <c r="A49" s="19" t="s">
        <v>47</v>
      </c>
      <c r="B49" s="8" t="s">
        <v>48</v>
      </c>
      <c r="C49" s="8" t="s">
        <v>59</v>
      </c>
      <c r="D49" s="9">
        <v>2037800</v>
      </c>
      <c r="E49" s="9">
        <v>0</v>
      </c>
      <c r="F49" s="9">
        <v>0</v>
      </c>
      <c r="G49" s="13">
        <f t="shared" si="3"/>
        <v>2037800</v>
      </c>
      <c r="H49" s="9">
        <v>216250</v>
      </c>
      <c r="I49" s="9">
        <v>139250</v>
      </c>
      <c r="J49" s="13">
        <f t="shared" si="4"/>
        <v>355500</v>
      </c>
      <c r="K49" s="21">
        <f t="shared" si="5"/>
        <v>0.17445284129944058</v>
      </c>
    </row>
    <row r="50" spans="1:11" x14ac:dyDescent="0.2">
      <c r="A50" s="19" t="s">
        <v>47</v>
      </c>
      <c r="B50" s="8" t="s">
        <v>48</v>
      </c>
      <c r="C50" s="8" t="s">
        <v>60</v>
      </c>
      <c r="D50" s="9">
        <v>1943500</v>
      </c>
      <c r="E50" s="9">
        <v>0</v>
      </c>
      <c r="F50" s="9">
        <v>0</v>
      </c>
      <c r="G50" s="13">
        <f t="shared" si="3"/>
        <v>1943500</v>
      </c>
      <c r="H50" s="9">
        <v>475105</v>
      </c>
      <c r="I50" s="9">
        <v>613114</v>
      </c>
      <c r="J50" s="13">
        <f t="shared" si="4"/>
        <v>1088219</v>
      </c>
      <c r="K50" s="21">
        <f t="shared" si="5"/>
        <v>0.5599274504759455</v>
      </c>
    </row>
    <row r="51" spans="1:11" x14ac:dyDescent="0.2">
      <c r="A51" s="19" t="s">
        <v>47</v>
      </c>
      <c r="B51" s="8" t="s">
        <v>48</v>
      </c>
      <c r="C51" s="8" t="s">
        <v>61</v>
      </c>
      <c r="D51" s="9">
        <v>1467800</v>
      </c>
      <c r="E51" s="9">
        <v>0</v>
      </c>
      <c r="F51" s="9">
        <v>0</v>
      </c>
      <c r="G51" s="13">
        <f t="shared" si="3"/>
        <v>1467800</v>
      </c>
      <c r="H51" s="9">
        <v>660000</v>
      </c>
      <c r="I51" s="9">
        <v>330000</v>
      </c>
      <c r="J51" s="13">
        <f t="shared" si="4"/>
        <v>990000</v>
      </c>
      <c r="K51" s="21">
        <f t="shared" si="5"/>
        <v>0.67447881182722447</v>
      </c>
    </row>
    <row r="52" spans="1:11" x14ac:dyDescent="0.2">
      <c r="A52" s="19" t="s">
        <v>47</v>
      </c>
      <c r="B52" s="8" t="s">
        <v>48</v>
      </c>
      <c r="C52" s="8" t="s">
        <v>62</v>
      </c>
      <c r="D52" s="9">
        <v>1438400</v>
      </c>
      <c r="E52" s="9">
        <v>0</v>
      </c>
      <c r="F52" s="9">
        <v>0</v>
      </c>
      <c r="G52" s="13">
        <f t="shared" si="3"/>
        <v>1438400</v>
      </c>
      <c r="H52" s="9">
        <v>359599.87</v>
      </c>
      <c r="I52" s="9">
        <v>359600</v>
      </c>
      <c r="J52" s="13">
        <f t="shared" si="4"/>
        <v>719199.87</v>
      </c>
      <c r="K52" s="21">
        <f t="shared" si="5"/>
        <v>0.49999990962180202</v>
      </c>
    </row>
    <row r="53" spans="1:11" x14ac:dyDescent="0.2">
      <c r="A53" s="19" t="s">
        <v>47</v>
      </c>
      <c r="B53" s="8" t="s">
        <v>48</v>
      </c>
      <c r="C53" s="8" t="s">
        <v>63</v>
      </c>
      <c r="D53" s="9">
        <v>1410700</v>
      </c>
      <c r="E53" s="9">
        <v>0</v>
      </c>
      <c r="F53" s="9">
        <v>0</v>
      </c>
      <c r="G53" s="13">
        <f t="shared" si="3"/>
        <v>1410700</v>
      </c>
      <c r="H53" s="9">
        <v>22393</v>
      </c>
      <c r="I53" s="9">
        <v>0</v>
      </c>
      <c r="J53" s="13">
        <f t="shared" si="4"/>
        <v>22393</v>
      </c>
      <c r="K53" s="21">
        <f t="shared" si="5"/>
        <v>1.5873679733465654E-2</v>
      </c>
    </row>
    <row r="54" spans="1:11" x14ac:dyDescent="0.2">
      <c r="A54" s="19" t="s">
        <v>47</v>
      </c>
      <c r="B54" s="8" t="s">
        <v>48</v>
      </c>
      <c r="C54" s="8" t="s">
        <v>64</v>
      </c>
      <c r="D54" s="9">
        <v>1000000</v>
      </c>
      <c r="E54" s="9">
        <v>0</v>
      </c>
      <c r="F54" s="9">
        <v>0</v>
      </c>
      <c r="G54" s="13">
        <f t="shared" si="3"/>
        <v>1000000</v>
      </c>
      <c r="H54" s="9">
        <v>5538.33</v>
      </c>
      <c r="I54" s="9">
        <v>0</v>
      </c>
      <c r="J54" s="13">
        <f t="shared" si="4"/>
        <v>5538.33</v>
      </c>
      <c r="K54" s="21">
        <f t="shared" si="5"/>
        <v>5.5383300000000002E-3</v>
      </c>
    </row>
    <row r="55" spans="1:11" x14ac:dyDescent="0.2">
      <c r="A55" s="19" t="s">
        <v>47</v>
      </c>
      <c r="B55" s="8" t="s">
        <v>48</v>
      </c>
      <c r="C55" s="8" t="s">
        <v>65</v>
      </c>
      <c r="D55" s="9">
        <v>1000000</v>
      </c>
      <c r="E55" s="9">
        <v>0</v>
      </c>
      <c r="F55" s="9">
        <v>0</v>
      </c>
      <c r="G55" s="13">
        <f t="shared" si="3"/>
        <v>1000000</v>
      </c>
      <c r="H55" s="9">
        <v>745000</v>
      </c>
      <c r="I55" s="9">
        <v>128577.5</v>
      </c>
      <c r="J55" s="13">
        <f t="shared" si="4"/>
        <v>873577.5</v>
      </c>
      <c r="K55" s="21">
        <f t="shared" si="5"/>
        <v>0.87357750000000001</v>
      </c>
    </row>
    <row r="56" spans="1:11" x14ac:dyDescent="0.2">
      <c r="A56" s="19" t="s">
        <v>47</v>
      </c>
      <c r="B56" s="8" t="s">
        <v>48</v>
      </c>
      <c r="C56" s="8" t="s">
        <v>66</v>
      </c>
      <c r="D56" s="9">
        <v>1000000</v>
      </c>
      <c r="E56" s="9">
        <v>0</v>
      </c>
      <c r="F56" s="9">
        <v>0</v>
      </c>
      <c r="G56" s="13">
        <f t="shared" si="3"/>
        <v>1000000</v>
      </c>
      <c r="H56" s="9">
        <v>94439.66</v>
      </c>
      <c r="I56" s="9">
        <v>0</v>
      </c>
      <c r="J56" s="13">
        <f t="shared" si="4"/>
        <v>94439.66</v>
      </c>
      <c r="K56" s="21">
        <f t="shared" si="5"/>
        <v>9.4439660000000009E-2</v>
      </c>
    </row>
    <row r="57" spans="1:11" x14ac:dyDescent="0.2">
      <c r="A57" s="19" t="s">
        <v>47</v>
      </c>
      <c r="B57" s="8" t="s">
        <v>48</v>
      </c>
      <c r="C57" s="8" t="s">
        <v>67</v>
      </c>
      <c r="D57" s="9">
        <v>350000</v>
      </c>
      <c r="E57" s="9">
        <v>0</v>
      </c>
      <c r="F57" s="9">
        <v>0</v>
      </c>
      <c r="G57" s="13">
        <f t="shared" si="3"/>
        <v>350000</v>
      </c>
      <c r="H57" s="9">
        <v>175000</v>
      </c>
      <c r="I57" s="9">
        <v>87500</v>
      </c>
      <c r="J57" s="13">
        <f t="shared" si="4"/>
        <v>262500</v>
      </c>
      <c r="K57" s="21">
        <f t="shared" si="5"/>
        <v>0.75</v>
      </c>
    </row>
    <row r="58" spans="1:11" x14ac:dyDescent="0.2">
      <c r="A58" s="19" t="s">
        <v>47</v>
      </c>
      <c r="B58" s="8" t="s">
        <v>48</v>
      </c>
      <c r="C58" s="8" t="s">
        <v>68</v>
      </c>
      <c r="D58" s="9">
        <v>319000</v>
      </c>
      <c r="E58" s="9">
        <v>0</v>
      </c>
      <c r="F58" s="9">
        <v>0</v>
      </c>
      <c r="G58" s="13">
        <f t="shared" si="3"/>
        <v>319000</v>
      </c>
      <c r="H58" s="9">
        <v>0</v>
      </c>
      <c r="I58" s="9">
        <v>0</v>
      </c>
      <c r="J58" s="13">
        <f t="shared" si="4"/>
        <v>0</v>
      </c>
      <c r="K58" s="21">
        <f t="shared" si="5"/>
        <v>0</v>
      </c>
    </row>
    <row r="59" spans="1:11" x14ac:dyDescent="0.2">
      <c r="A59" s="19" t="s">
        <v>47</v>
      </c>
      <c r="B59" s="8" t="s">
        <v>48</v>
      </c>
      <c r="C59" s="8" t="s">
        <v>69</v>
      </c>
      <c r="D59" s="9">
        <v>205000</v>
      </c>
      <c r="E59" s="9">
        <v>0</v>
      </c>
      <c r="F59" s="9">
        <v>0</v>
      </c>
      <c r="G59" s="13">
        <f t="shared" si="3"/>
        <v>205000</v>
      </c>
      <c r="H59" s="9">
        <v>0</v>
      </c>
      <c r="I59" s="9">
        <v>176002</v>
      </c>
      <c r="J59" s="13">
        <f t="shared" si="4"/>
        <v>176002</v>
      </c>
      <c r="K59" s="21">
        <f t="shared" si="5"/>
        <v>0.85854634146341469</v>
      </c>
    </row>
    <row r="60" spans="1:11" x14ac:dyDescent="0.2">
      <c r="A60" s="19" t="s">
        <v>47</v>
      </c>
      <c r="B60" s="8" t="s">
        <v>48</v>
      </c>
      <c r="C60" s="8" t="s">
        <v>70</v>
      </c>
      <c r="D60" s="9">
        <v>1000</v>
      </c>
      <c r="E60" s="9">
        <v>0</v>
      </c>
      <c r="F60" s="9">
        <v>0</v>
      </c>
      <c r="G60" s="13">
        <f t="shared" si="3"/>
        <v>1000</v>
      </c>
      <c r="H60" s="9">
        <v>0</v>
      </c>
      <c r="I60" s="9">
        <v>0</v>
      </c>
      <c r="J60" s="13">
        <f t="shared" si="4"/>
        <v>0</v>
      </c>
      <c r="K60" s="21">
        <f t="shared" si="5"/>
        <v>0</v>
      </c>
    </row>
    <row r="61" spans="1:11" x14ac:dyDescent="0.2">
      <c r="A61" s="19" t="s">
        <v>47</v>
      </c>
      <c r="B61" s="8" t="s">
        <v>48</v>
      </c>
      <c r="C61" s="8" t="s">
        <v>71</v>
      </c>
      <c r="D61" s="9">
        <v>1000</v>
      </c>
      <c r="E61" s="9">
        <v>0</v>
      </c>
      <c r="F61" s="9">
        <v>0</v>
      </c>
      <c r="G61" s="13">
        <f t="shared" si="3"/>
        <v>1000</v>
      </c>
      <c r="H61" s="9">
        <v>621319.5</v>
      </c>
      <c r="I61" s="9">
        <v>310659.75</v>
      </c>
      <c r="J61" s="13">
        <f t="shared" si="4"/>
        <v>931979.25</v>
      </c>
      <c r="K61" s="21">
        <f t="shared" si="5"/>
        <v>931.97924999999998</v>
      </c>
    </row>
    <row r="62" spans="1:11" x14ac:dyDescent="0.2">
      <c r="A62" s="19" t="s">
        <v>47</v>
      </c>
      <c r="B62" s="8" t="s">
        <v>48</v>
      </c>
      <c r="C62" s="8" t="s">
        <v>72</v>
      </c>
      <c r="D62" s="9">
        <v>1000</v>
      </c>
      <c r="E62" s="9">
        <v>0</v>
      </c>
      <c r="F62" s="9">
        <v>0</v>
      </c>
      <c r="G62" s="13">
        <f t="shared" si="3"/>
        <v>1000</v>
      </c>
      <c r="H62" s="9">
        <v>0</v>
      </c>
      <c r="I62" s="9">
        <v>0</v>
      </c>
      <c r="J62" s="13">
        <f>H62+I62</f>
        <v>0</v>
      </c>
      <c r="K62" s="21">
        <f t="shared" si="5"/>
        <v>0</v>
      </c>
    </row>
    <row r="63" spans="1:11" x14ac:dyDescent="0.2">
      <c r="A63" s="19" t="s">
        <v>47</v>
      </c>
      <c r="B63" s="8" t="s">
        <v>48</v>
      </c>
      <c r="C63" s="8" t="s">
        <v>73</v>
      </c>
      <c r="D63" s="9">
        <v>1000</v>
      </c>
      <c r="E63" s="9">
        <v>0</v>
      </c>
      <c r="F63" s="9">
        <v>0</v>
      </c>
      <c r="G63" s="13">
        <f t="shared" si="3"/>
        <v>1000</v>
      </c>
      <c r="H63" s="9">
        <v>18299</v>
      </c>
      <c r="I63" s="9">
        <v>51951</v>
      </c>
      <c r="J63" s="13">
        <f t="shared" si="4"/>
        <v>70250</v>
      </c>
      <c r="K63" s="21">
        <f t="shared" si="5"/>
        <v>70.25</v>
      </c>
    </row>
    <row r="64" spans="1:11" x14ac:dyDescent="0.2">
      <c r="A64" s="19" t="s">
        <v>47</v>
      </c>
      <c r="B64" s="8" t="s">
        <v>48</v>
      </c>
      <c r="C64" s="8" t="s">
        <v>74</v>
      </c>
      <c r="D64" s="9">
        <v>1000</v>
      </c>
      <c r="E64" s="9">
        <v>0</v>
      </c>
      <c r="F64" s="9">
        <v>0</v>
      </c>
      <c r="G64" s="13">
        <f t="shared" si="3"/>
        <v>1000</v>
      </c>
      <c r="H64" s="9">
        <v>0</v>
      </c>
      <c r="I64" s="9">
        <v>0</v>
      </c>
      <c r="J64" s="13">
        <f t="shared" si="4"/>
        <v>0</v>
      </c>
      <c r="K64" s="21">
        <f t="shared" si="5"/>
        <v>0</v>
      </c>
    </row>
    <row r="65" spans="1:11" x14ac:dyDescent="0.2">
      <c r="A65" s="19" t="s">
        <v>47</v>
      </c>
      <c r="B65" s="8" t="s">
        <v>48</v>
      </c>
      <c r="C65" s="8" t="s">
        <v>12</v>
      </c>
      <c r="D65" s="9">
        <v>1546633914</v>
      </c>
      <c r="E65" s="9">
        <v>22773000</v>
      </c>
      <c r="F65" s="9">
        <v>6478200</v>
      </c>
      <c r="G65" s="13">
        <f t="shared" si="3"/>
        <v>1575885114</v>
      </c>
      <c r="H65" s="9">
        <v>390007538</v>
      </c>
      <c r="I65" s="9">
        <v>388170659</v>
      </c>
      <c r="J65" s="13">
        <f>H65+I65</f>
        <v>778178197</v>
      </c>
      <c r="K65" s="21">
        <f t="shared" si="5"/>
        <v>0.49380388842228762</v>
      </c>
    </row>
    <row r="66" spans="1:11" x14ac:dyDescent="0.2">
      <c r="A66" s="20" t="s">
        <v>47</v>
      </c>
      <c r="B66" s="10" t="s">
        <v>48</v>
      </c>
      <c r="C66" s="10" t="s">
        <v>46</v>
      </c>
      <c r="D66" s="11">
        <v>1952729614</v>
      </c>
      <c r="E66" s="11">
        <v>22773000</v>
      </c>
      <c r="F66" s="11">
        <v>6478200</v>
      </c>
      <c r="G66" s="11">
        <f>SUM(G40:G65)</f>
        <v>1981980814</v>
      </c>
      <c r="H66" s="11">
        <v>509103666.80000001</v>
      </c>
      <c r="I66" s="11">
        <f>SUM(I40:I65)</f>
        <v>475104910.11000001</v>
      </c>
      <c r="J66" s="11">
        <f>SUM(J40:J65)</f>
        <v>984208576.90999997</v>
      </c>
      <c r="K66" s="24">
        <f>J66/G66</f>
        <v>0.49657825643815739</v>
      </c>
    </row>
    <row r="67" spans="1:11" x14ac:dyDescent="0.2">
      <c r="A67" s="5" t="s">
        <v>12</v>
      </c>
      <c r="B67" s="5" t="s">
        <v>75</v>
      </c>
      <c r="C67" s="6" t="s">
        <v>76</v>
      </c>
      <c r="D67" s="7"/>
      <c r="E67" s="7"/>
      <c r="F67" s="7"/>
      <c r="G67" s="7"/>
      <c r="H67" s="7"/>
      <c r="I67" s="7"/>
      <c r="J67" s="7"/>
      <c r="K67" s="12"/>
    </row>
    <row r="68" spans="1:11" x14ac:dyDescent="0.2">
      <c r="A68" s="8" t="s">
        <v>12</v>
      </c>
      <c r="B68" s="8" t="s">
        <v>75</v>
      </c>
      <c r="C68" s="8" t="s">
        <v>77</v>
      </c>
      <c r="D68" s="9">
        <v>1000</v>
      </c>
      <c r="E68" s="9">
        <v>0</v>
      </c>
      <c r="F68" s="9">
        <v>0</v>
      </c>
      <c r="G68" s="9">
        <f>SUM(D68:F68)</f>
        <v>1000</v>
      </c>
      <c r="H68" s="9">
        <v>0</v>
      </c>
      <c r="I68" s="9">
        <v>0</v>
      </c>
      <c r="J68" s="9">
        <f>SUM(H68:I68)</f>
        <v>0</v>
      </c>
      <c r="K68" s="21">
        <f>J68/G68</f>
        <v>0</v>
      </c>
    </row>
    <row r="69" spans="1:11" x14ac:dyDescent="0.2">
      <c r="A69" s="8" t="s">
        <v>12</v>
      </c>
      <c r="B69" s="8" t="s">
        <v>75</v>
      </c>
      <c r="C69" s="8" t="s">
        <v>78</v>
      </c>
      <c r="D69" s="9">
        <v>1000</v>
      </c>
      <c r="E69" s="9">
        <v>0</v>
      </c>
      <c r="F69" s="9">
        <v>0</v>
      </c>
      <c r="G69" s="9">
        <f t="shared" ref="G69:G72" si="6">SUM(D69:F69)</f>
        <v>1000</v>
      </c>
      <c r="H69" s="9">
        <v>0</v>
      </c>
      <c r="I69" s="9">
        <v>0</v>
      </c>
      <c r="J69" s="9">
        <f t="shared" ref="J69:J72" si="7">SUM(H69:I69)</f>
        <v>0</v>
      </c>
      <c r="K69" s="21">
        <f t="shared" ref="K69:K72" si="8">J69/G69</f>
        <v>0</v>
      </c>
    </row>
    <row r="70" spans="1:11" x14ac:dyDescent="0.2">
      <c r="A70" s="8" t="s">
        <v>12</v>
      </c>
      <c r="B70" s="8" t="s">
        <v>75</v>
      </c>
      <c r="C70" s="8" t="s">
        <v>79</v>
      </c>
      <c r="D70" s="9">
        <v>1000</v>
      </c>
      <c r="E70" s="9">
        <v>0</v>
      </c>
      <c r="F70" s="9">
        <v>0</v>
      </c>
      <c r="G70" s="9">
        <f t="shared" si="6"/>
        <v>1000</v>
      </c>
      <c r="H70" s="9">
        <v>0</v>
      </c>
      <c r="I70" s="9">
        <v>0</v>
      </c>
      <c r="J70" s="9">
        <f t="shared" si="7"/>
        <v>0</v>
      </c>
      <c r="K70" s="21">
        <f t="shared" si="8"/>
        <v>0</v>
      </c>
    </row>
    <row r="71" spans="1:11" x14ac:dyDescent="0.2">
      <c r="A71" s="8" t="s">
        <v>12</v>
      </c>
      <c r="B71" s="8" t="s">
        <v>75</v>
      </c>
      <c r="C71" s="8" t="s">
        <v>80</v>
      </c>
      <c r="D71" s="9">
        <v>1000</v>
      </c>
      <c r="E71" s="9">
        <v>0</v>
      </c>
      <c r="F71" s="9">
        <v>0</v>
      </c>
      <c r="G71" s="9">
        <f t="shared" si="6"/>
        <v>1000</v>
      </c>
      <c r="H71" s="9">
        <v>0</v>
      </c>
      <c r="I71" s="9">
        <v>0</v>
      </c>
      <c r="J71" s="9">
        <f t="shared" si="7"/>
        <v>0</v>
      </c>
      <c r="K71" s="21">
        <f t="shared" si="8"/>
        <v>0</v>
      </c>
    </row>
    <row r="72" spans="1:11" x14ac:dyDescent="0.2">
      <c r="A72" s="8" t="s">
        <v>12</v>
      </c>
      <c r="B72" s="19" t="s">
        <v>75</v>
      </c>
      <c r="C72" s="19" t="s">
        <v>12</v>
      </c>
      <c r="D72" s="13">
        <v>55580828</v>
      </c>
      <c r="E72" s="13">
        <v>5371500</v>
      </c>
      <c r="F72" s="13">
        <v>0</v>
      </c>
      <c r="G72" s="9">
        <f t="shared" si="6"/>
        <v>60952328</v>
      </c>
      <c r="H72" s="13">
        <v>9606080</v>
      </c>
      <c r="I72" s="13">
        <v>15955276</v>
      </c>
      <c r="J72" s="9">
        <f t="shared" si="7"/>
        <v>25561356</v>
      </c>
      <c r="K72" s="21">
        <f t="shared" si="8"/>
        <v>0.41936636119952631</v>
      </c>
    </row>
    <row r="73" spans="1:11" x14ac:dyDescent="0.2">
      <c r="A73" s="10" t="s">
        <v>12</v>
      </c>
      <c r="B73" s="20" t="s">
        <v>75</v>
      </c>
      <c r="C73" s="20" t="s">
        <v>46</v>
      </c>
      <c r="D73" s="15">
        <v>55584828</v>
      </c>
      <c r="E73" s="15">
        <v>5371500</v>
      </c>
      <c r="F73" s="15">
        <v>0</v>
      </c>
      <c r="G73" s="15">
        <f>SUM(G68:G72)</f>
        <v>60956328</v>
      </c>
      <c r="H73" s="15">
        <v>9606080</v>
      </c>
      <c r="I73" s="15">
        <v>15955276</v>
      </c>
      <c r="J73" s="15">
        <f>SUM(J68:J72)</f>
        <v>25561356</v>
      </c>
      <c r="K73" s="24">
        <f t="shared" ref="K73:K102" si="9">J73/G73</f>
        <v>0.4193388420641086</v>
      </c>
    </row>
    <row r="74" spans="1:11" x14ac:dyDescent="0.2">
      <c r="A74" s="5" t="s">
        <v>81</v>
      </c>
      <c r="B74" s="6" t="s">
        <v>82</v>
      </c>
      <c r="C74" s="6" t="s">
        <v>83</v>
      </c>
      <c r="D74" s="7"/>
      <c r="E74" s="7"/>
      <c r="F74" s="7"/>
      <c r="G74" s="7"/>
      <c r="H74" s="7"/>
      <c r="I74" s="7"/>
      <c r="J74" s="7"/>
      <c r="K74" s="12"/>
    </row>
    <row r="75" spans="1:11" x14ac:dyDescent="0.2">
      <c r="A75" s="19" t="s">
        <v>81</v>
      </c>
      <c r="B75" s="19" t="s">
        <v>82</v>
      </c>
      <c r="C75" s="19" t="s">
        <v>84</v>
      </c>
      <c r="D75" s="13">
        <v>6053798500</v>
      </c>
      <c r="E75" s="13">
        <v>0</v>
      </c>
      <c r="F75" s="13">
        <v>0</v>
      </c>
      <c r="G75" s="13">
        <f>SUM(D75:F75)</f>
        <v>6053798500</v>
      </c>
      <c r="H75" s="13">
        <v>1388311197.27</v>
      </c>
      <c r="I75" s="13">
        <v>1487276096</v>
      </c>
      <c r="J75" s="13">
        <f>SUM(H75:I75)</f>
        <v>2875587293.27</v>
      </c>
      <c r="K75" s="21">
        <f t="shared" si="9"/>
        <v>0.4750054520760808</v>
      </c>
    </row>
    <row r="76" spans="1:11" x14ac:dyDescent="0.2">
      <c r="A76" s="19" t="s">
        <v>81</v>
      </c>
      <c r="B76" s="19" t="s">
        <v>82</v>
      </c>
      <c r="C76" s="19" t="s">
        <v>85</v>
      </c>
      <c r="D76" s="13">
        <v>2662485000</v>
      </c>
      <c r="E76" s="13">
        <v>0</v>
      </c>
      <c r="F76" s="13">
        <v>0</v>
      </c>
      <c r="G76" s="13">
        <f t="shared" ref="G76:G101" si="10">SUM(D76:F76)</f>
        <v>2662485000</v>
      </c>
      <c r="H76" s="13">
        <v>697564992.95000005</v>
      </c>
      <c r="I76" s="13">
        <v>674626092</v>
      </c>
      <c r="J76" s="13">
        <f t="shared" ref="J76:J101" si="11">SUM(H76:I76)</f>
        <v>1372191084.95</v>
      </c>
      <c r="K76" s="21">
        <f t="shared" si="9"/>
        <v>0.51537983686293065</v>
      </c>
    </row>
    <row r="77" spans="1:11" x14ac:dyDescent="0.2">
      <c r="A77" s="19" t="s">
        <v>81</v>
      </c>
      <c r="B77" s="19" t="s">
        <v>82</v>
      </c>
      <c r="C77" s="19" t="s">
        <v>86</v>
      </c>
      <c r="D77" s="13">
        <v>2220609200</v>
      </c>
      <c r="E77" s="13">
        <v>0</v>
      </c>
      <c r="F77" s="13">
        <v>0</v>
      </c>
      <c r="G77" s="13">
        <f t="shared" si="10"/>
        <v>2220609200</v>
      </c>
      <c r="H77" s="13">
        <v>528222251.39999998</v>
      </c>
      <c r="I77" s="13">
        <v>548665813</v>
      </c>
      <c r="J77" s="13">
        <f t="shared" si="11"/>
        <v>1076888064.4000001</v>
      </c>
      <c r="K77" s="21">
        <f t="shared" si="9"/>
        <v>0.48495163597448848</v>
      </c>
    </row>
    <row r="78" spans="1:11" x14ac:dyDescent="0.2">
      <c r="A78" s="19" t="s">
        <v>81</v>
      </c>
      <c r="B78" s="19" t="s">
        <v>82</v>
      </c>
      <c r="C78" s="19" t="s">
        <v>87</v>
      </c>
      <c r="D78" s="13">
        <v>1668567100</v>
      </c>
      <c r="E78" s="13">
        <v>0</v>
      </c>
      <c r="F78" s="13">
        <v>0</v>
      </c>
      <c r="G78" s="13">
        <f t="shared" si="10"/>
        <v>1668567100</v>
      </c>
      <c r="H78" s="13">
        <v>423531289</v>
      </c>
      <c r="I78" s="13">
        <v>417736509</v>
      </c>
      <c r="J78" s="13">
        <f t="shared" si="11"/>
        <v>841267798</v>
      </c>
      <c r="K78" s="21">
        <f t="shared" si="9"/>
        <v>0.50418577592714131</v>
      </c>
    </row>
    <row r="79" spans="1:11" x14ac:dyDescent="0.2">
      <c r="A79" s="19" t="s">
        <v>81</v>
      </c>
      <c r="B79" s="19" t="s">
        <v>82</v>
      </c>
      <c r="C79" s="19" t="s">
        <v>88</v>
      </c>
      <c r="D79" s="13">
        <v>1256196500</v>
      </c>
      <c r="E79" s="13">
        <v>0</v>
      </c>
      <c r="F79" s="13">
        <v>0</v>
      </c>
      <c r="G79" s="13">
        <f t="shared" si="10"/>
        <v>1256196500</v>
      </c>
      <c r="H79" s="13">
        <v>250919940.94999999</v>
      </c>
      <c r="I79" s="13">
        <v>295895707</v>
      </c>
      <c r="J79" s="13">
        <f t="shared" si="11"/>
        <v>546815647.95000005</v>
      </c>
      <c r="K79" s="21">
        <f t="shared" si="9"/>
        <v>0.43529467559414475</v>
      </c>
    </row>
    <row r="80" spans="1:11" x14ac:dyDescent="0.2">
      <c r="A80" s="19" t="s">
        <v>81</v>
      </c>
      <c r="B80" s="19" t="s">
        <v>82</v>
      </c>
      <c r="C80" s="19" t="s">
        <v>89</v>
      </c>
      <c r="D80" s="13">
        <v>1229000000</v>
      </c>
      <c r="E80" s="13">
        <v>0</v>
      </c>
      <c r="F80" s="13">
        <v>0</v>
      </c>
      <c r="G80" s="13">
        <f t="shared" si="10"/>
        <v>1229000000</v>
      </c>
      <c r="H80" s="13">
        <v>264183165.56999999</v>
      </c>
      <c r="I80" s="13">
        <v>286841149</v>
      </c>
      <c r="J80" s="13">
        <f t="shared" si="11"/>
        <v>551024314.56999993</v>
      </c>
      <c r="K80" s="21">
        <f t="shared" si="9"/>
        <v>0.44835176124491449</v>
      </c>
    </row>
    <row r="81" spans="1:11" x14ac:dyDescent="0.2">
      <c r="A81" s="19" t="s">
        <v>81</v>
      </c>
      <c r="B81" s="19" t="s">
        <v>82</v>
      </c>
      <c r="C81" s="19" t="s">
        <v>90</v>
      </c>
      <c r="D81" s="13">
        <v>1159820700</v>
      </c>
      <c r="E81" s="13">
        <v>0</v>
      </c>
      <c r="F81" s="13">
        <v>0</v>
      </c>
      <c r="G81" s="13">
        <f t="shared" si="10"/>
        <v>1159820700</v>
      </c>
      <c r="H81" s="13">
        <v>224986259</v>
      </c>
      <c r="I81" s="13">
        <v>247807835</v>
      </c>
      <c r="J81" s="13">
        <f t="shared" si="11"/>
        <v>472794094</v>
      </c>
      <c r="K81" s="21">
        <f t="shared" si="9"/>
        <v>0.40764412464788741</v>
      </c>
    </row>
    <row r="82" spans="1:11" x14ac:dyDescent="0.2">
      <c r="A82" s="19" t="s">
        <v>81</v>
      </c>
      <c r="B82" s="19" t="s">
        <v>82</v>
      </c>
      <c r="C82" s="19" t="s">
        <v>91</v>
      </c>
      <c r="D82" s="13">
        <v>667898400</v>
      </c>
      <c r="E82" s="13">
        <v>0</v>
      </c>
      <c r="F82" s="13">
        <v>0</v>
      </c>
      <c r="G82" s="13">
        <f t="shared" si="10"/>
        <v>667898400</v>
      </c>
      <c r="H82" s="13">
        <v>225915900.53</v>
      </c>
      <c r="I82" s="13">
        <v>209850548</v>
      </c>
      <c r="J82" s="13">
        <f t="shared" si="11"/>
        <v>435766448.52999997</v>
      </c>
      <c r="K82" s="21">
        <f t="shared" si="9"/>
        <v>0.65244421685992959</v>
      </c>
    </row>
    <row r="83" spans="1:11" x14ac:dyDescent="0.2">
      <c r="A83" s="19" t="s">
        <v>81</v>
      </c>
      <c r="B83" s="19" t="s">
        <v>82</v>
      </c>
      <c r="C83" s="19" t="s">
        <v>92</v>
      </c>
      <c r="D83" s="13">
        <v>330024700</v>
      </c>
      <c r="E83" s="13">
        <v>23250000</v>
      </c>
      <c r="F83" s="13">
        <v>0</v>
      </c>
      <c r="G83" s="13">
        <f t="shared" si="10"/>
        <v>353274700</v>
      </c>
      <c r="H83" s="13">
        <v>69454972.109999999</v>
      </c>
      <c r="I83" s="13">
        <v>84572704</v>
      </c>
      <c r="J83" s="13">
        <f t="shared" si="11"/>
        <v>154027676.11000001</v>
      </c>
      <c r="K83" s="21">
        <f t="shared" si="9"/>
        <v>0.4359997364940088</v>
      </c>
    </row>
    <row r="84" spans="1:11" x14ac:dyDescent="0.2">
      <c r="A84" s="19" t="s">
        <v>81</v>
      </c>
      <c r="B84" s="19" t="s">
        <v>82</v>
      </c>
      <c r="C84" s="19" t="s">
        <v>93</v>
      </c>
      <c r="D84" s="13">
        <v>246941100</v>
      </c>
      <c r="E84" s="13">
        <v>0</v>
      </c>
      <c r="F84" s="13">
        <v>0</v>
      </c>
      <c r="G84" s="13">
        <f t="shared" si="10"/>
        <v>246941100</v>
      </c>
      <c r="H84" s="13">
        <v>59192750.060000002</v>
      </c>
      <c r="I84" s="13">
        <v>59417045</v>
      </c>
      <c r="J84" s="13">
        <f t="shared" si="11"/>
        <v>118609795.06</v>
      </c>
      <c r="K84" s="21">
        <f t="shared" si="9"/>
        <v>0.48031613635802223</v>
      </c>
    </row>
    <row r="85" spans="1:11" x14ac:dyDescent="0.2">
      <c r="A85" s="19" t="s">
        <v>81</v>
      </c>
      <c r="B85" s="19" t="s">
        <v>82</v>
      </c>
      <c r="C85" s="19" t="s">
        <v>94</v>
      </c>
      <c r="D85" s="13">
        <v>178922400</v>
      </c>
      <c r="E85" s="13">
        <v>0</v>
      </c>
      <c r="F85" s="13">
        <v>0</v>
      </c>
      <c r="G85" s="13">
        <f t="shared" si="10"/>
        <v>178922400</v>
      </c>
      <c r="H85" s="13">
        <v>27777260.449999999</v>
      </c>
      <c r="I85" s="13">
        <v>29478112</v>
      </c>
      <c r="J85" s="13">
        <f t="shared" si="11"/>
        <v>57255372.450000003</v>
      </c>
      <c r="K85" s="21">
        <f t="shared" si="9"/>
        <v>0.32000114267414254</v>
      </c>
    </row>
    <row r="86" spans="1:11" x14ac:dyDescent="0.2">
      <c r="A86" s="19" t="s">
        <v>81</v>
      </c>
      <c r="B86" s="19" t="s">
        <v>82</v>
      </c>
      <c r="C86" s="19" t="s">
        <v>95</v>
      </c>
      <c r="D86" s="13">
        <v>159080200</v>
      </c>
      <c r="E86" s="13">
        <v>0</v>
      </c>
      <c r="F86" s="13">
        <v>0</v>
      </c>
      <c r="G86" s="13">
        <f t="shared" si="10"/>
        <v>159080200</v>
      </c>
      <c r="H86" s="13">
        <v>38710289.299999997</v>
      </c>
      <c r="I86" s="13">
        <v>40860011</v>
      </c>
      <c r="J86" s="13">
        <f t="shared" si="11"/>
        <v>79570300.299999997</v>
      </c>
      <c r="K86" s="21">
        <f t="shared" si="9"/>
        <v>0.50018984323630467</v>
      </c>
    </row>
    <row r="87" spans="1:11" x14ac:dyDescent="0.2">
      <c r="A87" s="19" t="s">
        <v>81</v>
      </c>
      <c r="B87" s="19" t="s">
        <v>82</v>
      </c>
      <c r="C87" s="19" t="s">
        <v>96</v>
      </c>
      <c r="D87" s="13">
        <v>156911800</v>
      </c>
      <c r="E87" s="13">
        <v>0</v>
      </c>
      <c r="F87" s="13">
        <v>0</v>
      </c>
      <c r="G87" s="13">
        <f t="shared" si="10"/>
        <v>156911800</v>
      </c>
      <c r="H87" s="13">
        <v>42100769</v>
      </c>
      <c r="I87" s="13">
        <v>45004298</v>
      </c>
      <c r="J87" s="13">
        <f t="shared" si="11"/>
        <v>87105067</v>
      </c>
      <c r="K87" s="21">
        <f t="shared" si="9"/>
        <v>0.5551212018471523</v>
      </c>
    </row>
    <row r="88" spans="1:11" x14ac:dyDescent="0.2">
      <c r="A88" s="19" t="s">
        <v>81</v>
      </c>
      <c r="B88" s="19" t="s">
        <v>82</v>
      </c>
      <c r="C88" s="19" t="s">
        <v>97</v>
      </c>
      <c r="D88" s="13">
        <v>137516400</v>
      </c>
      <c r="E88" s="13">
        <v>0</v>
      </c>
      <c r="F88" s="13">
        <v>0</v>
      </c>
      <c r="G88" s="13">
        <f t="shared" si="10"/>
        <v>137516400</v>
      </c>
      <c r="H88" s="13">
        <v>0</v>
      </c>
      <c r="I88" s="13">
        <v>1919696</v>
      </c>
      <c r="J88" s="13">
        <f t="shared" si="11"/>
        <v>1919696</v>
      </c>
      <c r="K88" s="21">
        <f t="shared" si="9"/>
        <v>1.3959760435846198E-2</v>
      </c>
    </row>
    <row r="89" spans="1:11" x14ac:dyDescent="0.2">
      <c r="A89" s="19" t="s">
        <v>81</v>
      </c>
      <c r="B89" s="19" t="s">
        <v>82</v>
      </c>
      <c r="C89" s="19" t="s">
        <v>98</v>
      </c>
      <c r="D89" s="13">
        <v>128556600</v>
      </c>
      <c r="E89" s="13">
        <v>3000000</v>
      </c>
      <c r="F89" s="13">
        <v>0</v>
      </c>
      <c r="G89" s="13">
        <f t="shared" si="10"/>
        <v>131556600</v>
      </c>
      <c r="H89" s="13">
        <v>32667074</v>
      </c>
      <c r="I89" s="13">
        <v>33304605</v>
      </c>
      <c r="J89" s="13">
        <f>SUM(H89:I89)</f>
        <v>65971679</v>
      </c>
      <c r="K89" s="21">
        <f>J89/G89</f>
        <v>0.50146993005292018</v>
      </c>
    </row>
    <row r="90" spans="1:11" x14ac:dyDescent="0.2">
      <c r="A90" s="19" t="s">
        <v>81</v>
      </c>
      <c r="B90" s="19" t="s">
        <v>82</v>
      </c>
      <c r="C90" s="19" t="s">
        <v>99</v>
      </c>
      <c r="D90" s="13">
        <v>98110800</v>
      </c>
      <c r="E90" s="13">
        <v>0</v>
      </c>
      <c r="F90" s="13">
        <v>0</v>
      </c>
      <c r="G90" s="13">
        <f t="shared" si="10"/>
        <v>98110800</v>
      </c>
      <c r="H90" s="13">
        <v>19238753</v>
      </c>
      <c r="I90" s="13">
        <v>26145995</v>
      </c>
      <c r="J90" s="13">
        <f t="shared" si="11"/>
        <v>45384748</v>
      </c>
      <c r="K90" s="21">
        <f t="shared" si="9"/>
        <v>0.46258666731899034</v>
      </c>
    </row>
    <row r="91" spans="1:11" x14ac:dyDescent="0.2">
      <c r="A91" s="19" t="s">
        <v>81</v>
      </c>
      <c r="B91" s="19" t="s">
        <v>82</v>
      </c>
      <c r="C91" s="19" t="s">
        <v>100</v>
      </c>
      <c r="D91" s="13">
        <v>96217300</v>
      </c>
      <c r="E91" s="13">
        <v>0</v>
      </c>
      <c r="F91" s="13">
        <v>0</v>
      </c>
      <c r="G91" s="13">
        <f t="shared" si="10"/>
        <v>96217300</v>
      </c>
      <c r="H91" s="13">
        <v>24117729</v>
      </c>
      <c r="I91" s="13">
        <v>21090232</v>
      </c>
      <c r="J91" s="13">
        <f t="shared" si="11"/>
        <v>45207961</v>
      </c>
      <c r="K91" s="21">
        <f t="shared" si="9"/>
        <v>0.46985272918695492</v>
      </c>
    </row>
    <row r="92" spans="1:11" x14ac:dyDescent="0.2">
      <c r="A92" s="19" t="s">
        <v>81</v>
      </c>
      <c r="B92" s="19" t="s">
        <v>82</v>
      </c>
      <c r="C92" s="19" t="s">
        <v>101</v>
      </c>
      <c r="D92" s="13">
        <v>95595300</v>
      </c>
      <c r="E92" s="13">
        <v>0</v>
      </c>
      <c r="F92" s="13">
        <v>0</v>
      </c>
      <c r="G92" s="13">
        <f t="shared" si="10"/>
        <v>95595300</v>
      </c>
      <c r="H92" s="13">
        <v>23070571</v>
      </c>
      <c r="I92" s="13">
        <v>23038416</v>
      </c>
      <c r="J92" s="13">
        <f t="shared" si="11"/>
        <v>46108987</v>
      </c>
      <c r="K92" s="21">
        <f t="shared" si="9"/>
        <v>0.48233529263467972</v>
      </c>
    </row>
    <row r="93" spans="1:11" x14ac:dyDescent="0.2">
      <c r="A93" s="19" t="s">
        <v>81</v>
      </c>
      <c r="B93" s="19" t="s">
        <v>82</v>
      </c>
      <c r="C93" s="19" t="s">
        <v>102</v>
      </c>
      <c r="D93" s="13">
        <v>68658200</v>
      </c>
      <c r="E93" s="13">
        <v>0</v>
      </c>
      <c r="F93" s="13">
        <v>0</v>
      </c>
      <c r="G93" s="13">
        <f t="shared" si="10"/>
        <v>68658200</v>
      </c>
      <c r="H93" s="13">
        <v>15059423.74</v>
      </c>
      <c r="I93" s="13">
        <v>15112198</v>
      </c>
      <c r="J93" s="13">
        <f t="shared" si="11"/>
        <v>30171621.740000002</v>
      </c>
      <c r="K93" s="21">
        <f t="shared" si="9"/>
        <v>0.43944673382057792</v>
      </c>
    </row>
    <row r="94" spans="1:11" x14ac:dyDescent="0.2">
      <c r="A94" s="19" t="s">
        <v>81</v>
      </c>
      <c r="B94" s="19" t="s">
        <v>82</v>
      </c>
      <c r="C94" s="19" t="s">
        <v>103</v>
      </c>
      <c r="D94" s="13">
        <v>45087500</v>
      </c>
      <c r="E94" s="13">
        <v>0</v>
      </c>
      <c r="F94" s="13">
        <v>0</v>
      </c>
      <c r="G94" s="13">
        <f t="shared" si="10"/>
        <v>45087500</v>
      </c>
      <c r="H94" s="13">
        <v>19377795</v>
      </c>
      <c r="I94" s="13">
        <v>11572373</v>
      </c>
      <c r="J94" s="13">
        <f t="shared" si="11"/>
        <v>30950168</v>
      </c>
      <c r="K94" s="21">
        <f t="shared" si="9"/>
        <v>0.68644675353479345</v>
      </c>
    </row>
    <row r="95" spans="1:11" x14ac:dyDescent="0.2">
      <c r="A95" s="19" t="s">
        <v>81</v>
      </c>
      <c r="B95" s="19" t="s">
        <v>82</v>
      </c>
      <c r="C95" s="19" t="s">
        <v>104</v>
      </c>
      <c r="D95" s="13">
        <v>28889100</v>
      </c>
      <c r="E95" s="13">
        <v>0</v>
      </c>
      <c r="F95" s="13">
        <v>0</v>
      </c>
      <c r="G95" s="13">
        <f t="shared" si="10"/>
        <v>28889100</v>
      </c>
      <c r="H95" s="13">
        <v>0</v>
      </c>
      <c r="I95" s="13">
        <v>6574859</v>
      </c>
      <c r="J95" s="13">
        <f t="shared" si="11"/>
        <v>6574859</v>
      </c>
      <c r="K95" s="21">
        <f t="shared" si="9"/>
        <v>0.22758960992208133</v>
      </c>
    </row>
    <row r="96" spans="1:11" x14ac:dyDescent="0.2">
      <c r="A96" s="19" t="s">
        <v>81</v>
      </c>
      <c r="B96" s="19" t="s">
        <v>82</v>
      </c>
      <c r="C96" s="19" t="s">
        <v>105</v>
      </c>
      <c r="D96" s="13">
        <v>24148100</v>
      </c>
      <c r="E96" s="13">
        <v>0</v>
      </c>
      <c r="F96" s="13">
        <v>0</v>
      </c>
      <c r="G96" s="13">
        <f t="shared" si="10"/>
        <v>24148100</v>
      </c>
      <c r="H96" s="13">
        <v>0</v>
      </c>
      <c r="I96" s="13">
        <v>21784800</v>
      </c>
      <c r="J96" s="13">
        <f t="shared" si="11"/>
        <v>21784800</v>
      </c>
      <c r="K96" s="21">
        <f t="shared" si="9"/>
        <v>0.90213308707517359</v>
      </c>
    </row>
    <row r="97" spans="1:11" x14ac:dyDescent="0.2">
      <c r="A97" s="19" t="s">
        <v>81</v>
      </c>
      <c r="B97" s="19" t="s">
        <v>82</v>
      </c>
      <c r="C97" s="19" t="s">
        <v>106</v>
      </c>
      <c r="D97" s="13">
        <v>14194700</v>
      </c>
      <c r="E97" s="13">
        <v>0</v>
      </c>
      <c r="F97" s="13">
        <v>0</v>
      </c>
      <c r="G97" s="13">
        <f>SUM(D97:F97)</f>
        <v>14194700</v>
      </c>
      <c r="H97" s="13">
        <v>2449794.04</v>
      </c>
      <c r="I97" s="13">
        <v>2590753</v>
      </c>
      <c r="J97" s="13">
        <f t="shared" si="11"/>
        <v>5040547.04</v>
      </c>
      <c r="K97" s="21">
        <f t="shared" si="9"/>
        <v>0.35510063897088351</v>
      </c>
    </row>
    <row r="98" spans="1:11" x14ac:dyDescent="0.2">
      <c r="A98" s="19" t="s">
        <v>81</v>
      </c>
      <c r="B98" s="19" t="s">
        <v>82</v>
      </c>
      <c r="C98" s="19" t="s">
        <v>107</v>
      </c>
      <c r="D98" s="13">
        <v>13822200</v>
      </c>
      <c r="E98" s="13">
        <v>0</v>
      </c>
      <c r="F98" s="13">
        <v>0</v>
      </c>
      <c r="G98" s="13">
        <f t="shared" si="10"/>
        <v>13822200</v>
      </c>
      <c r="H98" s="13">
        <v>4197960</v>
      </c>
      <c r="I98" s="13">
        <v>3107759</v>
      </c>
      <c r="J98" s="13">
        <f>SUM(H98:I98)</f>
        <v>7305719</v>
      </c>
      <c r="K98" s="21">
        <f t="shared" si="9"/>
        <v>0.52854965200908688</v>
      </c>
    </row>
    <row r="99" spans="1:11" x14ac:dyDescent="0.2">
      <c r="A99" s="19" t="s">
        <v>81</v>
      </c>
      <c r="B99" s="19" t="s">
        <v>82</v>
      </c>
      <c r="C99" s="19" t="s">
        <v>108</v>
      </c>
      <c r="D99" s="13">
        <v>10032100</v>
      </c>
      <c r="E99" s="13">
        <v>0</v>
      </c>
      <c r="F99" s="13">
        <v>0</v>
      </c>
      <c r="G99" s="13">
        <f t="shared" si="10"/>
        <v>10032100</v>
      </c>
      <c r="H99" s="13">
        <v>0</v>
      </c>
      <c r="I99" s="13">
        <v>6327802</v>
      </c>
      <c r="J99" s="13">
        <f t="shared" si="11"/>
        <v>6327802</v>
      </c>
      <c r="K99" s="21">
        <f t="shared" si="9"/>
        <v>0.63075547492548922</v>
      </c>
    </row>
    <row r="100" spans="1:11" x14ac:dyDescent="0.2">
      <c r="A100" s="19" t="s">
        <v>81</v>
      </c>
      <c r="B100" s="19" t="s">
        <v>82</v>
      </c>
      <c r="C100" s="19" t="s">
        <v>109</v>
      </c>
      <c r="D100" s="13">
        <v>1000</v>
      </c>
      <c r="E100" s="13">
        <v>0</v>
      </c>
      <c r="F100" s="13">
        <v>0</v>
      </c>
      <c r="G100" s="13">
        <f t="shared" si="10"/>
        <v>1000</v>
      </c>
      <c r="H100" s="13">
        <v>0</v>
      </c>
      <c r="I100" s="13">
        <v>0</v>
      </c>
      <c r="J100" s="13">
        <f t="shared" si="11"/>
        <v>0</v>
      </c>
      <c r="K100" s="21">
        <f t="shared" si="9"/>
        <v>0</v>
      </c>
    </row>
    <row r="101" spans="1:11" x14ac:dyDescent="0.2">
      <c r="A101" s="19" t="s">
        <v>81</v>
      </c>
      <c r="B101" s="19" t="s">
        <v>82</v>
      </c>
      <c r="C101" s="19" t="s">
        <v>12</v>
      </c>
      <c r="D101" s="13">
        <v>775004565</v>
      </c>
      <c r="E101" s="13">
        <v>6904100</v>
      </c>
      <c r="F101" s="13">
        <v>0</v>
      </c>
      <c r="G101" s="13">
        <f t="shared" si="10"/>
        <v>781908665</v>
      </c>
      <c r="H101" s="13">
        <v>212618401</v>
      </c>
      <c r="I101" s="13">
        <v>208130079</v>
      </c>
      <c r="J101" s="13">
        <f t="shared" si="11"/>
        <v>420748480</v>
      </c>
      <c r="K101" s="21">
        <f t="shared" si="9"/>
        <v>0.53810438332973332</v>
      </c>
    </row>
    <row r="102" spans="1:11" x14ac:dyDescent="0.2">
      <c r="A102" s="20" t="s">
        <v>81</v>
      </c>
      <c r="B102" s="20" t="s">
        <v>82</v>
      </c>
      <c r="C102" s="20" t="s">
        <v>46</v>
      </c>
      <c r="D102" s="15">
        <v>19526089465</v>
      </c>
      <c r="E102" s="15">
        <v>33154100</v>
      </c>
      <c r="F102" s="15">
        <v>0</v>
      </c>
      <c r="G102" s="15">
        <f>SUM(G75:G101)</f>
        <v>19559243565</v>
      </c>
      <c r="H102" s="15">
        <v>4593668538.3699999</v>
      </c>
      <c r="I102" s="15">
        <f>SUM(I75:I101)</f>
        <v>4808731486</v>
      </c>
      <c r="J102" s="15">
        <f>SUM(J75:J101)</f>
        <v>9402400024.3700008</v>
      </c>
      <c r="K102" s="24">
        <f t="shared" si="9"/>
        <v>0.4807138881993876</v>
      </c>
    </row>
    <row r="103" spans="1:11" x14ac:dyDescent="0.2">
      <c r="A103" s="6" t="s">
        <v>12</v>
      </c>
      <c r="B103" s="6" t="s">
        <v>110</v>
      </c>
      <c r="C103" s="6" t="s">
        <v>111</v>
      </c>
      <c r="D103" s="7"/>
      <c r="E103" s="7"/>
      <c r="F103" s="7"/>
      <c r="G103" s="7"/>
      <c r="H103" s="7"/>
      <c r="I103" s="7"/>
      <c r="J103" s="7"/>
      <c r="K103" s="12"/>
    </row>
    <row r="104" spans="1:11" x14ac:dyDescent="0.2">
      <c r="A104" s="19" t="s">
        <v>12</v>
      </c>
      <c r="B104" s="19" t="s">
        <v>110</v>
      </c>
      <c r="C104" s="19" t="s">
        <v>112</v>
      </c>
      <c r="D104" s="13">
        <v>20509800</v>
      </c>
      <c r="E104" s="13">
        <v>0</v>
      </c>
      <c r="F104" s="13">
        <v>0</v>
      </c>
      <c r="G104" s="13">
        <f t="shared" ref="G104:G109" si="12">SUM(D104:F104)</f>
        <v>20509800</v>
      </c>
      <c r="H104" s="13">
        <v>7463375</v>
      </c>
      <c r="I104" s="13">
        <v>3030013</v>
      </c>
      <c r="J104" s="13">
        <f t="shared" ref="J104:J109" si="13">SUM(H104:I104)</f>
        <v>10493388</v>
      </c>
      <c r="K104" s="21">
        <f t="shared" ref="K104:K110" si="14">J104/G104</f>
        <v>0.51162800222332738</v>
      </c>
    </row>
    <row r="105" spans="1:11" x14ac:dyDescent="0.2">
      <c r="A105" s="19" t="s">
        <v>12</v>
      </c>
      <c r="B105" s="19" t="s">
        <v>110</v>
      </c>
      <c r="C105" s="19" t="s">
        <v>113</v>
      </c>
      <c r="D105" s="13">
        <v>19301000</v>
      </c>
      <c r="E105" s="13">
        <v>0</v>
      </c>
      <c r="F105" s="13">
        <v>0</v>
      </c>
      <c r="G105" s="13">
        <f t="shared" si="12"/>
        <v>19301000</v>
      </c>
      <c r="H105" s="13">
        <v>689115</v>
      </c>
      <c r="I105" s="13">
        <v>1990165</v>
      </c>
      <c r="J105" s="13">
        <f t="shared" si="13"/>
        <v>2679280</v>
      </c>
      <c r="K105" s="21">
        <f t="shared" si="14"/>
        <v>0.13881560540904617</v>
      </c>
    </row>
    <row r="106" spans="1:11" x14ac:dyDescent="0.2">
      <c r="A106" s="19" t="s">
        <v>12</v>
      </c>
      <c r="B106" s="19" t="s">
        <v>110</v>
      </c>
      <c r="C106" s="19" t="s">
        <v>114</v>
      </c>
      <c r="D106" s="13">
        <v>3829300</v>
      </c>
      <c r="E106" s="13">
        <v>0</v>
      </c>
      <c r="F106" s="13">
        <v>0</v>
      </c>
      <c r="G106" s="13">
        <f t="shared" si="12"/>
        <v>3829300</v>
      </c>
      <c r="H106" s="13">
        <v>0</v>
      </c>
      <c r="I106" s="13">
        <v>1924650</v>
      </c>
      <c r="J106" s="13">
        <f t="shared" si="13"/>
        <v>1924650</v>
      </c>
      <c r="K106" s="21">
        <f t="shared" si="14"/>
        <v>0.50261144334473662</v>
      </c>
    </row>
    <row r="107" spans="1:11" x14ac:dyDescent="0.2">
      <c r="A107" s="19" t="s">
        <v>12</v>
      </c>
      <c r="B107" s="19" t="s">
        <v>110</v>
      </c>
      <c r="C107" s="19" t="s">
        <v>115</v>
      </c>
      <c r="D107" s="13">
        <v>2092000</v>
      </c>
      <c r="E107" s="13">
        <v>0</v>
      </c>
      <c r="F107" s="13">
        <v>0</v>
      </c>
      <c r="G107" s="13">
        <f t="shared" si="12"/>
        <v>2092000</v>
      </c>
      <c r="H107" s="13">
        <v>0</v>
      </c>
      <c r="I107" s="13">
        <v>0</v>
      </c>
      <c r="J107" s="13">
        <f t="shared" si="13"/>
        <v>0</v>
      </c>
      <c r="K107" s="21">
        <f t="shared" si="14"/>
        <v>0</v>
      </c>
    </row>
    <row r="108" spans="1:11" x14ac:dyDescent="0.2">
      <c r="A108" s="19" t="s">
        <v>12</v>
      </c>
      <c r="B108" s="19" t="s">
        <v>110</v>
      </c>
      <c r="C108" s="19" t="s">
        <v>116</v>
      </c>
      <c r="D108" s="13">
        <v>1000</v>
      </c>
      <c r="E108" s="13">
        <v>0</v>
      </c>
      <c r="F108" s="13">
        <v>0</v>
      </c>
      <c r="G108" s="13">
        <f t="shared" si="12"/>
        <v>1000</v>
      </c>
      <c r="H108" s="13">
        <v>0</v>
      </c>
      <c r="I108" s="13">
        <v>0</v>
      </c>
      <c r="J108" s="13">
        <f t="shared" si="13"/>
        <v>0</v>
      </c>
      <c r="K108" s="21">
        <f t="shared" si="14"/>
        <v>0</v>
      </c>
    </row>
    <row r="109" spans="1:11" x14ac:dyDescent="0.2">
      <c r="A109" s="19" t="s">
        <v>12</v>
      </c>
      <c r="B109" s="19" t="s">
        <v>110</v>
      </c>
      <c r="C109" s="19" t="s">
        <v>12</v>
      </c>
      <c r="D109" s="13">
        <v>18381287</v>
      </c>
      <c r="E109" s="13">
        <v>3611500</v>
      </c>
      <c r="F109" s="13">
        <v>0</v>
      </c>
      <c r="G109" s="13">
        <f t="shared" si="12"/>
        <v>21992787</v>
      </c>
      <c r="H109" s="13">
        <v>4293326</v>
      </c>
      <c r="I109" s="13">
        <v>5027804</v>
      </c>
      <c r="J109" s="13">
        <f t="shared" si="13"/>
        <v>9321130</v>
      </c>
      <c r="K109" s="21">
        <f t="shared" si="14"/>
        <v>0.42382668463073825</v>
      </c>
    </row>
    <row r="110" spans="1:11" x14ac:dyDescent="0.2">
      <c r="A110" s="20" t="s">
        <v>12</v>
      </c>
      <c r="B110" s="20" t="s">
        <v>110</v>
      </c>
      <c r="C110" s="20" t="s">
        <v>46</v>
      </c>
      <c r="D110" s="15">
        <v>64114387</v>
      </c>
      <c r="E110" s="15">
        <v>3611500</v>
      </c>
      <c r="F110" s="15">
        <v>0</v>
      </c>
      <c r="G110" s="15">
        <f>SUM(G104:G109)</f>
        <v>67725887</v>
      </c>
      <c r="H110" s="15">
        <v>12445816</v>
      </c>
      <c r="I110" s="15">
        <f>SUM(I104:I109)</f>
        <v>11972632</v>
      </c>
      <c r="J110" s="15">
        <f>SUM(J104:J109)</f>
        <v>24418448</v>
      </c>
      <c r="K110" s="24">
        <f t="shared" si="14"/>
        <v>0.3605482199147868</v>
      </c>
    </row>
    <row r="111" spans="1:11" x14ac:dyDescent="0.2">
      <c r="A111" s="6" t="s">
        <v>117</v>
      </c>
      <c r="B111" s="6" t="s">
        <v>118</v>
      </c>
      <c r="C111" s="6" t="s">
        <v>119</v>
      </c>
      <c r="D111" s="7"/>
      <c r="E111" s="7"/>
      <c r="F111" s="7"/>
      <c r="G111" s="7"/>
      <c r="H111" s="7"/>
      <c r="I111" s="7"/>
      <c r="J111" s="7"/>
      <c r="K111" s="12"/>
    </row>
    <row r="112" spans="1:11" x14ac:dyDescent="0.2">
      <c r="A112" s="19" t="s">
        <v>117</v>
      </c>
      <c r="B112" s="19" t="s">
        <v>118</v>
      </c>
      <c r="C112" s="19" t="s">
        <v>120</v>
      </c>
      <c r="D112" s="13">
        <v>3697538800</v>
      </c>
      <c r="E112" s="13">
        <v>0</v>
      </c>
      <c r="F112" s="13">
        <v>0</v>
      </c>
      <c r="G112" s="13">
        <f t="shared" ref="G112:G125" si="15">SUM(D112:F112)</f>
        <v>3697538800</v>
      </c>
      <c r="H112" s="13">
        <v>879069990.53999996</v>
      </c>
      <c r="I112" s="13">
        <v>894321641</v>
      </c>
      <c r="J112" s="13">
        <f t="shared" ref="J112:J126" si="16">SUM(H112:I112)</f>
        <v>1773391631.54</v>
      </c>
      <c r="K112" s="21">
        <f t="shared" ref="K112:K123" si="17">J112/G112</f>
        <v>0.47961406964546255</v>
      </c>
    </row>
    <row r="113" spans="1:11" x14ac:dyDescent="0.2">
      <c r="A113" s="19" t="s">
        <v>117</v>
      </c>
      <c r="B113" s="19" t="s">
        <v>118</v>
      </c>
      <c r="C113" s="19" t="s">
        <v>121</v>
      </c>
      <c r="D113" s="13">
        <v>1481174800</v>
      </c>
      <c r="E113" s="13">
        <v>0</v>
      </c>
      <c r="F113" s="13">
        <v>0</v>
      </c>
      <c r="G113" s="13">
        <f t="shared" si="15"/>
        <v>1481174800</v>
      </c>
      <c r="H113" s="13">
        <v>289555187.41000003</v>
      </c>
      <c r="I113" s="13">
        <v>315763068</v>
      </c>
      <c r="J113" s="13">
        <f t="shared" si="16"/>
        <v>605318255.41000009</v>
      </c>
      <c r="K113" s="21">
        <f t="shared" si="17"/>
        <v>0.40867442209386773</v>
      </c>
    </row>
    <row r="114" spans="1:11" x14ac:dyDescent="0.2">
      <c r="A114" s="19" t="s">
        <v>117</v>
      </c>
      <c r="B114" s="19" t="s">
        <v>118</v>
      </c>
      <c r="C114" s="19" t="s">
        <v>122</v>
      </c>
      <c r="D114" s="13">
        <v>1357674900</v>
      </c>
      <c r="E114" s="13">
        <v>0</v>
      </c>
      <c r="F114" s="13">
        <v>0</v>
      </c>
      <c r="G114" s="13">
        <f t="shared" si="15"/>
        <v>1357674900</v>
      </c>
      <c r="H114" s="13">
        <v>218689165.68000001</v>
      </c>
      <c r="I114" s="13">
        <v>541324727</v>
      </c>
      <c r="J114" s="13">
        <f t="shared" si="16"/>
        <v>760013892.68000007</v>
      </c>
      <c r="K114" s="21">
        <f t="shared" si="17"/>
        <v>0.55979078104780466</v>
      </c>
    </row>
    <row r="115" spans="1:11" x14ac:dyDescent="0.2">
      <c r="A115" s="19" t="s">
        <v>117</v>
      </c>
      <c r="B115" s="19" t="s">
        <v>118</v>
      </c>
      <c r="C115" s="19" t="s">
        <v>123</v>
      </c>
      <c r="D115" s="13">
        <v>191582200</v>
      </c>
      <c r="E115" s="13">
        <v>0</v>
      </c>
      <c r="F115" s="13">
        <v>0</v>
      </c>
      <c r="G115" s="13">
        <f t="shared" si="15"/>
        <v>191582200</v>
      </c>
      <c r="H115" s="13">
        <v>51995576.920000002</v>
      </c>
      <c r="I115" s="13">
        <v>20998586</v>
      </c>
      <c r="J115" s="13">
        <f t="shared" si="16"/>
        <v>72994162.920000002</v>
      </c>
      <c r="K115" s="21">
        <f t="shared" si="17"/>
        <v>0.381007019023688</v>
      </c>
    </row>
    <row r="116" spans="1:11" x14ac:dyDescent="0.2">
      <c r="A116" s="19" t="s">
        <v>117</v>
      </c>
      <c r="B116" s="19" t="s">
        <v>118</v>
      </c>
      <c r="C116" s="19" t="s">
        <v>124</v>
      </c>
      <c r="D116" s="13">
        <v>124108800</v>
      </c>
      <c r="E116" s="13">
        <v>0</v>
      </c>
      <c r="F116" s="13">
        <v>0</v>
      </c>
      <c r="G116" s="13">
        <f t="shared" si="15"/>
        <v>124108800</v>
      </c>
      <c r="H116" s="13">
        <v>617850</v>
      </c>
      <c r="I116" s="13">
        <v>990391</v>
      </c>
      <c r="J116" s="13">
        <f t="shared" si="16"/>
        <v>1608241</v>
      </c>
      <c r="K116" s="21">
        <f t="shared" si="17"/>
        <v>1.2958315606951321E-2</v>
      </c>
    </row>
    <row r="117" spans="1:11" x14ac:dyDescent="0.2">
      <c r="A117" s="19" t="s">
        <v>117</v>
      </c>
      <c r="B117" s="19" t="s">
        <v>118</v>
      </c>
      <c r="C117" s="19" t="s">
        <v>125</v>
      </c>
      <c r="D117" s="13">
        <v>110642000</v>
      </c>
      <c r="E117" s="13">
        <v>0</v>
      </c>
      <c r="F117" s="13">
        <v>0</v>
      </c>
      <c r="G117" s="13">
        <f t="shared" si="15"/>
        <v>110642000</v>
      </c>
      <c r="H117" s="13">
        <v>2984767</v>
      </c>
      <c r="I117" s="13">
        <v>14620247</v>
      </c>
      <c r="J117" s="13">
        <f t="shared" si="16"/>
        <v>17605014</v>
      </c>
      <c r="K117" s="21">
        <f t="shared" si="17"/>
        <v>0.15911691762621788</v>
      </c>
    </row>
    <row r="118" spans="1:11" x14ac:dyDescent="0.2">
      <c r="A118" s="19" t="s">
        <v>117</v>
      </c>
      <c r="B118" s="19" t="s">
        <v>118</v>
      </c>
      <c r="C118" s="19" t="s">
        <v>126</v>
      </c>
      <c r="D118" s="13">
        <v>79237900</v>
      </c>
      <c r="E118" s="13">
        <v>0</v>
      </c>
      <c r="F118" s="13">
        <v>0</v>
      </c>
      <c r="G118" s="13">
        <f t="shared" si="15"/>
        <v>79237900</v>
      </c>
      <c r="H118" s="13">
        <v>0</v>
      </c>
      <c r="I118" s="13">
        <v>0</v>
      </c>
      <c r="J118" s="13">
        <f t="shared" si="16"/>
        <v>0</v>
      </c>
      <c r="K118" s="21">
        <f t="shared" si="17"/>
        <v>0</v>
      </c>
    </row>
    <row r="119" spans="1:11" x14ac:dyDescent="0.2">
      <c r="A119" s="19" t="s">
        <v>117</v>
      </c>
      <c r="B119" s="19" t="s">
        <v>118</v>
      </c>
      <c r="C119" s="19" t="s">
        <v>127</v>
      </c>
      <c r="D119" s="13">
        <v>30402800</v>
      </c>
      <c r="E119" s="13">
        <v>0</v>
      </c>
      <c r="F119" s="13">
        <v>0</v>
      </c>
      <c r="G119" s="13">
        <f t="shared" si="15"/>
        <v>30402800</v>
      </c>
      <c r="H119" s="13">
        <v>7734209.2400000002</v>
      </c>
      <c r="I119" s="13">
        <v>7677508</v>
      </c>
      <c r="J119" s="13">
        <f t="shared" si="16"/>
        <v>15411717.24</v>
      </c>
      <c r="K119" s="21">
        <f t="shared" si="17"/>
        <v>0.5069176931072138</v>
      </c>
    </row>
    <row r="120" spans="1:11" x14ac:dyDescent="0.2">
      <c r="A120" s="19" t="s">
        <v>117</v>
      </c>
      <c r="B120" s="19" t="s">
        <v>118</v>
      </c>
      <c r="C120" s="19" t="s">
        <v>128</v>
      </c>
      <c r="D120" s="13">
        <v>13600000</v>
      </c>
      <c r="E120" s="13">
        <v>0</v>
      </c>
      <c r="F120" s="13">
        <v>0</v>
      </c>
      <c r="G120" s="13">
        <f t="shared" si="15"/>
        <v>13600000</v>
      </c>
      <c r="H120" s="13">
        <v>1025000</v>
      </c>
      <c r="I120" s="13">
        <v>5775000</v>
      </c>
      <c r="J120" s="13">
        <f t="shared" si="16"/>
        <v>6800000</v>
      </c>
      <c r="K120" s="21">
        <f t="shared" si="17"/>
        <v>0.5</v>
      </c>
    </row>
    <row r="121" spans="1:11" x14ac:dyDescent="0.2">
      <c r="A121" s="19" t="s">
        <v>117</v>
      </c>
      <c r="B121" s="19" t="s">
        <v>118</v>
      </c>
      <c r="C121" s="19" t="s">
        <v>129</v>
      </c>
      <c r="D121" s="13">
        <v>7682300</v>
      </c>
      <c r="E121" s="13">
        <v>0</v>
      </c>
      <c r="F121" s="13">
        <v>0</v>
      </c>
      <c r="G121" s="13">
        <f t="shared" si="15"/>
        <v>7682300</v>
      </c>
      <c r="H121" s="13">
        <v>2000000</v>
      </c>
      <c r="I121" s="13">
        <v>3000000</v>
      </c>
      <c r="J121" s="13">
        <f t="shared" si="16"/>
        <v>5000000</v>
      </c>
      <c r="K121" s="21">
        <f t="shared" si="17"/>
        <v>0.65084675162386263</v>
      </c>
    </row>
    <row r="122" spans="1:11" x14ac:dyDescent="0.2">
      <c r="A122" s="19" t="s">
        <v>117</v>
      </c>
      <c r="B122" s="19" t="s">
        <v>118</v>
      </c>
      <c r="C122" s="19" t="s">
        <v>130</v>
      </c>
      <c r="D122" s="13">
        <v>1500000</v>
      </c>
      <c r="E122" s="13">
        <v>0</v>
      </c>
      <c r="F122" s="13">
        <v>0</v>
      </c>
      <c r="G122" s="13">
        <f t="shared" si="15"/>
        <v>1500000</v>
      </c>
      <c r="H122" s="13">
        <v>0</v>
      </c>
      <c r="I122" s="13">
        <v>0</v>
      </c>
      <c r="J122" s="13">
        <f t="shared" si="16"/>
        <v>0</v>
      </c>
      <c r="K122" s="21">
        <f t="shared" si="17"/>
        <v>0</v>
      </c>
    </row>
    <row r="123" spans="1:11" x14ac:dyDescent="0.2">
      <c r="A123" s="19" t="s">
        <v>117</v>
      </c>
      <c r="B123" s="19" t="s">
        <v>118</v>
      </c>
      <c r="C123" s="19" t="s">
        <v>131</v>
      </c>
      <c r="D123" s="13">
        <v>748200</v>
      </c>
      <c r="E123" s="13">
        <v>0</v>
      </c>
      <c r="F123" s="13">
        <v>0</v>
      </c>
      <c r="G123" s="13">
        <f t="shared" si="15"/>
        <v>748200</v>
      </c>
      <c r="H123" s="13">
        <v>0</v>
      </c>
      <c r="I123" s="13">
        <v>0</v>
      </c>
      <c r="J123" s="13">
        <f t="shared" si="16"/>
        <v>0</v>
      </c>
      <c r="K123" s="21">
        <f t="shared" si="17"/>
        <v>0</v>
      </c>
    </row>
    <row r="124" spans="1:11" x14ac:dyDescent="0.2">
      <c r="A124" s="19" t="s">
        <v>117</v>
      </c>
      <c r="B124" s="19" t="s">
        <v>118</v>
      </c>
      <c r="C124" s="19" t="s">
        <v>132</v>
      </c>
      <c r="D124" s="13">
        <v>0</v>
      </c>
      <c r="E124" s="13">
        <v>0</v>
      </c>
      <c r="F124" s="13">
        <v>0</v>
      </c>
      <c r="G124" s="13">
        <f t="shared" si="15"/>
        <v>0</v>
      </c>
      <c r="H124" s="13">
        <v>-7575.49</v>
      </c>
      <c r="I124" s="13">
        <v>14449</v>
      </c>
      <c r="J124" s="13">
        <f t="shared" si="16"/>
        <v>6873.51</v>
      </c>
      <c r="K124" s="21"/>
    </row>
    <row r="125" spans="1:11" x14ac:dyDescent="0.2">
      <c r="A125" s="19" t="s">
        <v>117</v>
      </c>
      <c r="B125" s="19" t="s">
        <v>118</v>
      </c>
      <c r="C125" s="19" t="s">
        <v>133</v>
      </c>
      <c r="D125" s="13">
        <v>0</v>
      </c>
      <c r="E125" s="13">
        <v>0</v>
      </c>
      <c r="F125" s="13">
        <v>0</v>
      </c>
      <c r="G125" s="13">
        <f t="shared" si="15"/>
        <v>0</v>
      </c>
      <c r="H125" s="13">
        <v>-2875</v>
      </c>
      <c r="I125" s="13">
        <v>2875</v>
      </c>
      <c r="J125" s="13">
        <f t="shared" si="16"/>
        <v>0</v>
      </c>
      <c r="K125" s="21"/>
    </row>
    <row r="126" spans="1:11" x14ac:dyDescent="0.2">
      <c r="A126" s="19" t="s">
        <v>117</v>
      </c>
      <c r="B126" s="19" t="s">
        <v>118</v>
      </c>
      <c r="C126" s="19" t="s">
        <v>12</v>
      </c>
      <c r="D126" s="13">
        <v>130587014</v>
      </c>
      <c r="E126" s="13">
        <v>1275000</v>
      </c>
      <c r="F126" s="13">
        <v>0</v>
      </c>
      <c r="G126" s="13">
        <f>SUM(D126:F126)</f>
        <v>131862014</v>
      </c>
      <c r="H126" s="13">
        <v>13655452</v>
      </c>
      <c r="I126" s="13">
        <v>17711567</v>
      </c>
      <c r="J126" s="13">
        <f t="shared" si="16"/>
        <v>31367019</v>
      </c>
      <c r="K126" s="21">
        <f>J126/G126</f>
        <v>0.23787759680357984</v>
      </c>
    </row>
    <row r="127" spans="1:11" x14ac:dyDescent="0.2">
      <c r="A127" s="20" t="s">
        <v>117</v>
      </c>
      <c r="B127" s="20" t="s">
        <v>118</v>
      </c>
      <c r="C127" s="20" t="s">
        <v>46</v>
      </c>
      <c r="D127" s="15">
        <v>7226479714</v>
      </c>
      <c r="E127" s="15">
        <v>1275000</v>
      </c>
      <c r="F127" s="15">
        <v>0</v>
      </c>
      <c r="G127" s="15">
        <f>SUM(G112:G126)</f>
        <v>7227754714</v>
      </c>
      <c r="H127" s="15">
        <v>1467316748.3000002</v>
      </c>
      <c r="I127" s="15">
        <f>SUM(I112:I126)</f>
        <v>1822200059</v>
      </c>
      <c r="J127" s="15">
        <f>SUM(J112:J126)</f>
        <v>3289516807.3000002</v>
      </c>
      <c r="K127" s="24">
        <f>J127/G127</f>
        <v>0.4551229167929951</v>
      </c>
    </row>
    <row r="128" spans="1:11" x14ac:dyDescent="0.2">
      <c r="A128" s="5" t="s">
        <v>12</v>
      </c>
      <c r="B128" s="6" t="s">
        <v>134</v>
      </c>
      <c r="C128" s="6" t="s">
        <v>135</v>
      </c>
      <c r="D128" s="7"/>
      <c r="E128" s="7"/>
      <c r="F128" s="7"/>
      <c r="G128" s="7"/>
      <c r="H128" s="7"/>
      <c r="I128" s="7"/>
      <c r="J128" s="7"/>
      <c r="K128" s="12"/>
    </row>
    <row r="129" spans="1:11" x14ac:dyDescent="0.2">
      <c r="A129" s="19" t="s">
        <v>12</v>
      </c>
      <c r="B129" s="19" t="s">
        <v>134</v>
      </c>
      <c r="C129" s="19" t="s">
        <v>136</v>
      </c>
      <c r="D129" s="13">
        <v>240017400</v>
      </c>
      <c r="E129" s="13">
        <v>0</v>
      </c>
      <c r="F129" s="13">
        <v>11000000</v>
      </c>
      <c r="G129" s="13">
        <f t="shared" ref="G129:G163" si="18">SUM(D129:F129)</f>
        <v>251017400</v>
      </c>
      <c r="H129" s="13">
        <v>978624</v>
      </c>
      <c r="I129" s="13">
        <v>79021376</v>
      </c>
      <c r="J129" s="13">
        <f t="shared" ref="J129:J163" si="19">SUM(H129:I129)</f>
        <v>80000000</v>
      </c>
      <c r="K129" s="21">
        <f t="shared" ref="K129:K190" si="20">J129/G129</f>
        <v>0.31870300624578218</v>
      </c>
    </row>
    <row r="130" spans="1:11" x14ac:dyDescent="0.2">
      <c r="A130" s="19" t="s">
        <v>12</v>
      </c>
      <c r="B130" s="19" t="s">
        <v>134</v>
      </c>
      <c r="C130" s="19" t="s">
        <v>137</v>
      </c>
      <c r="D130" s="13">
        <v>215000000</v>
      </c>
      <c r="E130" s="13">
        <v>0</v>
      </c>
      <c r="F130" s="13">
        <v>0</v>
      </c>
      <c r="G130" s="13">
        <f t="shared" si="18"/>
        <v>215000000</v>
      </c>
      <c r="H130" s="13">
        <v>0</v>
      </c>
      <c r="I130" s="13">
        <v>0</v>
      </c>
      <c r="J130" s="13">
        <f t="shared" si="19"/>
        <v>0</v>
      </c>
      <c r="K130" s="21">
        <f t="shared" si="20"/>
        <v>0</v>
      </c>
    </row>
    <row r="131" spans="1:11" x14ac:dyDescent="0.2">
      <c r="A131" s="19" t="s">
        <v>12</v>
      </c>
      <c r="B131" s="19" t="s">
        <v>134</v>
      </c>
      <c r="C131" s="19" t="s">
        <v>138</v>
      </c>
      <c r="D131" s="13">
        <v>191212400</v>
      </c>
      <c r="E131" s="13">
        <v>0</v>
      </c>
      <c r="F131" s="13">
        <v>0</v>
      </c>
      <c r="G131" s="13">
        <f t="shared" si="18"/>
        <v>191212400</v>
      </c>
      <c r="H131" s="13">
        <v>0</v>
      </c>
      <c r="I131" s="13">
        <v>0</v>
      </c>
      <c r="J131" s="13">
        <f t="shared" si="19"/>
        <v>0</v>
      </c>
      <c r="K131" s="21">
        <f t="shared" si="20"/>
        <v>0</v>
      </c>
    </row>
    <row r="132" spans="1:11" x14ac:dyDescent="0.2">
      <c r="A132" s="19" t="s">
        <v>12</v>
      </c>
      <c r="B132" s="19" t="s">
        <v>134</v>
      </c>
      <c r="C132" s="19" t="s">
        <v>139</v>
      </c>
      <c r="D132" s="13">
        <v>149059700</v>
      </c>
      <c r="E132" s="13">
        <v>0</v>
      </c>
      <c r="F132" s="13">
        <v>0</v>
      </c>
      <c r="G132" s="13">
        <f t="shared" si="18"/>
        <v>149059700</v>
      </c>
      <c r="H132" s="13">
        <v>49634383.5</v>
      </c>
      <c r="I132" s="13">
        <v>-7549303</v>
      </c>
      <c r="J132" s="13">
        <f t="shared" si="19"/>
        <v>42085080.5</v>
      </c>
      <c r="K132" s="21">
        <f t="shared" si="20"/>
        <v>0.28233708037786204</v>
      </c>
    </row>
    <row r="133" spans="1:11" x14ac:dyDescent="0.2">
      <c r="A133" s="19" t="s">
        <v>12</v>
      </c>
      <c r="B133" s="19" t="s">
        <v>134</v>
      </c>
      <c r="C133" s="19" t="s">
        <v>140</v>
      </c>
      <c r="D133" s="13">
        <v>90350000</v>
      </c>
      <c r="E133" s="13">
        <v>157800000</v>
      </c>
      <c r="F133" s="13">
        <v>0</v>
      </c>
      <c r="G133" s="13">
        <f t="shared" si="18"/>
        <v>248150000</v>
      </c>
      <c r="H133" s="13">
        <v>19089325</v>
      </c>
      <c r="I133" s="13">
        <v>0</v>
      </c>
      <c r="J133" s="13">
        <f t="shared" si="19"/>
        <v>19089325</v>
      </c>
      <c r="K133" s="21">
        <f t="shared" si="20"/>
        <v>7.6926556518234934E-2</v>
      </c>
    </row>
    <row r="134" spans="1:11" x14ac:dyDescent="0.2">
      <c r="A134" s="19" t="s">
        <v>12</v>
      </c>
      <c r="B134" s="19" t="s">
        <v>134</v>
      </c>
      <c r="C134" s="19" t="s">
        <v>141</v>
      </c>
      <c r="D134" s="13">
        <v>80710800</v>
      </c>
      <c r="E134" s="13">
        <v>0</v>
      </c>
      <c r="F134" s="13">
        <v>0</v>
      </c>
      <c r="G134" s="13">
        <f t="shared" si="18"/>
        <v>80710800</v>
      </c>
      <c r="H134" s="13">
        <v>0</v>
      </c>
      <c r="I134" s="13">
        <v>0</v>
      </c>
      <c r="J134" s="13">
        <f t="shared" si="19"/>
        <v>0</v>
      </c>
      <c r="K134" s="21">
        <f t="shared" si="20"/>
        <v>0</v>
      </c>
    </row>
    <row r="135" spans="1:11" x14ac:dyDescent="0.2">
      <c r="A135" s="19" t="s">
        <v>12</v>
      </c>
      <c r="B135" s="19" t="s">
        <v>134</v>
      </c>
      <c r="C135" s="19" t="s">
        <v>142</v>
      </c>
      <c r="D135" s="13">
        <v>34000000</v>
      </c>
      <c r="E135" s="13">
        <v>0</v>
      </c>
      <c r="F135" s="13">
        <v>0</v>
      </c>
      <c r="G135" s="13">
        <f t="shared" si="18"/>
        <v>34000000</v>
      </c>
      <c r="H135" s="13">
        <v>0</v>
      </c>
      <c r="I135" s="13">
        <v>0</v>
      </c>
      <c r="J135" s="13">
        <f t="shared" si="19"/>
        <v>0</v>
      </c>
      <c r="K135" s="21">
        <f t="shared" si="20"/>
        <v>0</v>
      </c>
    </row>
    <row r="136" spans="1:11" x14ac:dyDescent="0.2">
      <c r="A136" s="19" t="s">
        <v>12</v>
      </c>
      <c r="B136" s="19" t="s">
        <v>134</v>
      </c>
      <c r="C136" s="19" t="s">
        <v>143</v>
      </c>
      <c r="D136" s="13">
        <v>32200000</v>
      </c>
      <c r="E136" s="13">
        <v>0</v>
      </c>
      <c r="F136" s="13">
        <v>0</v>
      </c>
      <c r="G136" s="13">
        <f t="shared" si="18"/>
        <v>32200000</v>
      </c>
      <c r="H136" s="13">
        <v>0</v>
      </c>
      <c r="I136" s="13">
        <v>0</v>
      </c>
      <c r="J136" s="13">
        <f t="shared" si="19"/>
        <v>0</v>
      </c>
      <c r="K136" s="21">
        <f t="shared" si="20"/>
        <v>0</v>
      </c>
    </row>
    <row r="137" spans="1:11" x14ac:dyDescent="0.2">
      <c r="A137" s="19" t="s">
        <v>12</v>
      </c>
      <c r="B137" s="19" t="s">
        <v>134</v>
      </c>
      <c r="C137" s="19" t="s">
        <v>144</v>
      </c>
      <c r="D137" s="13">
        <v>27266300</v>
      </c>
      <c r="E137" s="13">
        <v>0</v>
      </c>
      <c r="F137" s="13">
        <v>0</v>
      </c>
      <c r="G137" s="13">
        <f t="shared" si="18"/>
        <v>27266300</v>
      </c>
      <c r="H137" s="13">
        <v>0</v>
      </c>
      <c r="I137" s="13">
        <v>0</v>
      </c>
      <c r="J137" s="13">
        <f t="shared" si="19"/>
        <v>0</v>
      </c>
      <c r="K137" s="21">
        <f t="shared" si="20"/>
        <v>0</v>
      </c>
    </row>
    <row r="138" spans="1:11" x14ac:dyDescent="0.2">
      <c r="A138" s="19" t="s">
        <v>12</v>
      </c>
      <c r="B138" s="19" t="s">
        <v>134</v>
      </c>
      <c r="C138" s="19" t="s">
        <v>145</v>
      </c>
      <c r="D138" s="13">
        <v>21604200</v>
      </c>
      <c r="E138" s="13">
        <v>0</v>
      </c>
      <c r="F138" s="13">
        <v>0</v>
      </c>
      <c r="G138" s="13">
        <f t="shared" si="18"/>
        <v>21604200</v>
      </c>
      <c r="H138" s="13">
        <v>4110959.85</v>
      </c>
      <c r="I138" s="13">
        <v>5127041</v>
      </c>
      <c r="J138" s="13">
        <f t="shared" si="19"/>
        <v>9238000.8499999996</v>
      </c>
      <c r="K138" s="21">
        <f t="shared" si="20"/>
        <v>0.42760207968820874</v>
      </c>
    </row>
    <row r="139" spans="1:11" x14ac:dyDescent="0.2">
      <c r="A139" s="19" t="s">
        <v>12</v>
      </c>
      <c r="B139" s="19" t="s">
        <v>134</v>
      </c>
      <c r="C139" s="19" t="s">
        <v>146</v>
      </c>
      <c r="D139" s="13">
        <v>20000000</v>
      </c>
      <c r="E139" s="13">
        <v>0</v>
      </c>
      <c r="F139" s="13">
        <v>0</v>
      </c>
      <c r="G139" s="13">
        <f t="shared" si="18"/>
        <v>20000000</v>
      </c>
      <c r="H139" s="13">
        <v>13485000</v>
      </c>
      <c r="I139" s="13">
        <v>1014538</v>
      </c>
      <c r="J139" s="13">
        <f t="shared" si="19"/>
        <v>14499538</v>
      </c>
      <c r="K139" s="21">
        <f t="shared" si="20"/>
        <v>0.72497690000000004</v>
      </c>
    </row>
    <row r="140" spans="1:11" x14ac:dyDescent="0.2">
      <c r="A140" s="19" t="s">
        <v>12</v>
      </c>
      <c r="B140" s="19" t="s">
        <v>134</v>
      </c>
      <c r="C140" s="19" t="s">
        <v>147</v>
      </c>
      <c r="D140" s="13">
        <v>17050000</v>
      </c>
      <c r="E140" s="13">
        <v>0</v>
      </c>
      <c r="F140" s="13">
        <v>0</v>
      </c>
      <c r="G140" s="13">
        <f t="shared" si="18"/>
        <v>17050000</v>
      </c>
      <c r="H140" s="13">
        <v>727832</v>
      </c>
      <c r="I140" s="13">
        <v>7279268</v>
      </c>
      <c r="J140" s="13">
        <f t="shared" si="19"/>
        <v>8007100</v>
      </c>
      <c r="K140" s="21">
        <f t="shared" si="20"/>
        <v>0.46962463343108507</v>
      </c>
    </row>
    <row r="141" spans="1:11" x14ac:dyDescent="0.2">
      <c r="A141" s="19" t="s">
        <v>12</v>
      </c>
      <c r="B141" s="19" t="s">
        <v>134</v>
      </c>
      <c r="C141" s="19" t="s">
        <v>148</v>
      </c>
      <c r="D141" s="13">
        <v>15680000</v>
      </c>
      <c r="E141" s="13">
        <v>0</v>
      </c>
      <c r="F141" s="13">
        <v>0</v>
      </c>
      <c r="G141" s="13">
        <f t="shared" si="18"/>
        <v>15680000</v>
      </c>
      <c r="H141" s="13">
        <v>17730000</v>
      </c>
      <c r="I141" s="13">
        <v>0</v>
      </c>
      <c r="J141" s="13">
        <f t="shared" si="19"/>
        <v>17730000</v>
      </c>
      <c r="K141" s="21">
        <f t="shared" si="20"/>
        <v>1.1307397959183674</v>
      </c>
    </row>
    <row r="142" spans="1:11" x14ac:dyDescent="0.2">
      <c r="A142" s="19" t="s">
        <v>12</v>
      </c>
      <c r="B142" s="19" t="s">
        <v>134</v>
      </c>
      <c r="C142" s="19" t="s">
        <v>149</v>
      </c>
      <c r="D142" s="13">
        <v>13910000</v>
      </c>
      <c r="E142" s="13">
        <v>0</v>
      </c>
      <c r="F142" s="13">
        <v>0</v>
      </c>
      <c r="G142" s="13">
        <f t="shared" si="18"/>
        <v>13910000</v>
      </c>
      <c r="H142" s="13">
        <v>2493828.1</v>
      </c>
      <c r="I142" s="13">
        <v>1420457</v>
      </c>
      <c r="J142" s="13">
        <f t="shared" si="19"/>
        <v>3914285.1</v>
      </c>
      <c r="K142" s="21">
        <f t="shared" si="20"/>
        <v>0.28140079798705969</v>
      </c>
    </row>
    <row r="143" spans="1:11" x14ac:dyDescent="0.2">
      <c r="A143" s="19" t="s">
        <v>12</v>
      </c>
      <c r="B143" s="19" t="s">
        <v>134</v>
      </c>
      <c r="C143" s="19" t="s">
        <v>150</v>
      </c>
      <c r="D143" s="13">
        <v>12502500</v>
      </c>
      <c r="E143" s="13">
        <v>0</v>
      </c>
      <c r="F143" s="13">
        <v>0</v>
      </c>
      <c r="G143" s="13">
        <f t="shared" si="18"/>
        <v>12502500</v>
      </c>
      <c r="H143" s="13">
        <v>1104027.6399999999</v>
      </c>
      <c r="I143" s="13">
        <v>1516418</v>
      </c>
      <c r="J143" s="13">
        <f t="shared" si="19"/>
        <v>2620445.6399999997</v>
      </c>
      <c r="K143" s="21">
        <f t="shared" si="20"/>
        <v>0.20959373245350926</v>
      </c>
    </row>
    <row r="144" spans="1:11" x14ac:dyDescent="0.2">
      <c r="A144" s="19" t="s">
        <v>12</v>
      </c>
      <c r="B144" s="19" t="s">
        <v>134</v>
      </c>
      <c r="C144" s="19" t="s">
        <v>151</v>
      </c>
      <c r="D144" s="13">
        <v>10901000</v>
      </c>
      <c r="E144" s="13">
        <v>0</v>
      </c>
      <c r="F144" s="13">
        <v>0</v>
      </c>
      <c r="G144" s="13">
        <f t="shared" si="18"/>
        <v>10901000</v>
      </c>
      <c r="H144" s="13">
        <v>1396987.24</v>
      </c>
      <c r="I144" s="13">
        <v>4670726</v>
      </c>
      <c r="J144" s="13">
        <f t="shared" si="19"/>
        <v>6067713.2400000002</v>
      </c>
      <c r="K144" s="21">
        <f t="shared" si="20"/>
        <v>0.55661987340610952</v>
      </c>
    </row>
    <row r="145" spans="1:11" x14ac:dyDescent="0.2">
      <c r="A145" s="19" t="s">
        <v>12</v>
      </c>
      <c r="B145" s="19" t="s">
        <v>134</v>
      </c>
      <c r="C145" s="19" t="s">
        <v>129</v>
      </c>
      <c r="D145" s="13">
        <v>7682300</v>
      </c>
      <c r="E145" s="13">
        <v>0</v>
      </c>
      <c r="F145" s="13">
        <v>0</v>
      </c>
      <c r="G145" s="13">
        <f t="shared" si="18"/>
        <v>7682300</v>
      </c>
      <c r="H145" s="13">
        <v>0</v>
      </c>
      <c r="I145" s="13">
        <v>0</v>
      </c>
      <c r="J145" s="13">
        <f t="shared" si="19"/>
        <v>0</v>
      </c>
      <c r="K145" s="21">
        <f t="shared" si="20"/>
        <v>0</v>
      </c>
    </row>
    <row r="146" spans="1:11" x14ac:dyDescent="0.2">
      <c r="A146" s="19" t="s">
        <v>12</v>
      </c>
      <c r="B146" s="19" t="s">
        <v>134</v>
      </c>
      <c r="C146" s="19" t="s">
        <v>152</v>
      </c>
      <c r="D146" s="13">
        <v>6050000</v>
      </c>
      <c r="E146" s="13">
        <v>0</v>
      </c>
      <c r="F146" s="13">
        <v>0</v>
      </c>
      <c r="G146" s="13">
        <f t="shared" si="18"/>
        <v>6050000</v>
      </c>
      <c r="H146" s="13">
        <v>276365.7</v>
      </c>
      <c r="I146" s="13">
        <v>1666053</v>
      </c>
      <c r="J146" s="13">
        <f t="shared" si="19"/>
        <v>1942418.7</v>
      </c>
      <c r="K146" s="21">
        <f t="shared" si="20"/>
        <v>0.3210609421487603</v>
      </c>
    </row>
    <row r="147" spans="1:11" x14ac:dyDescent="0.2">
      <c r="A147" s="19" t="s">
        <v>12</v>
      </c>
      <c r="B147" s="19" t="s">
        <v>134</v>
      </c>
      <c r="C147" s="19" t="s">
        <v>153</v>
      </c>
      <c r="D147" s="13">
        <v>5500000</v>
      </c>
      <c r="E147" s="13">
        <v>0</v>
      </c>
      <c r="F147" s="13">
        <v>9300000</v>
      </c>
      <c r="G147" s="13">
        <f t="shared" si="18"/>
        <v>14800000</v>
      </c>
      <c r="H147" s="13">
        <v>1000000</v>
      </c>
      <c r="I147" s="13">
        <v>1250000</v>
      </c>
      <c r="J147" s="13">
        <f t="shared" si="19"/>
        <v>2250000</v>
      </c>
      <c r="K147" s="21">
        <f t="shared" si="20"/>
        <v>0.15202702702702703</v>
      </c>
    </row>
    <row r="148" spans="1:11" x14ac:dyDescent="0.2">
      <c r="A148" s="19" t="s">
        <v>12</v>
      </c>
      <c r="B148" s="19" t="s">
        <v>134</v>
      </c>
      <c r="C148" s="19" t="s">
        <v>154</v>
      </c>
      <c r="D148" s="13">
        <v>5400000</v>
      </c>
      <c r="E148" s="13">
        <v>0</v>
      </c>
      <c r="F148" s="13">
        <v>0</v>
      </c>
      <c r="G148" s="13">
        <f t="shared" si="18"/>
        <v>5400000</v>
      </c>
      <c r="H148" s="13">
        <v>0</v>
      </c>
      <c r="I148" s="13">
        <v>0</v>
      </c>
      <c r="J148" s="13">
        <f t="shared" si="19"/>
        <v>0</v>
      </c>
      <c r="K148" s="21">
        <f t="shared" si="20"/>
        <v>0</v>
      </c>
    </row>
    <row r="149" spans="1:11" x14ac:dyDescent="0.2">
      <c r="A149" s="19" t="s">
        <v>12</v>
      </c>
      <c r="B149" s="19" t="s">
        <v>134</v>
      </c>
      <c r="C149" s="19" t="s">
        <v>155</v>
      </c>
      <c r="D149" s="13">
        <v>5000000</v>
      </c>
      <c r="E149" s="13">
        <v>0</v>
      </c>
      <c r="F149" s="13">
        <v>0</v>
      </c>
      <c r="G149" s="13">
        <f t="shared" si="18"/>
        <v>5000000</v>
      </c>
      <c r="H149" s="13">
        <v>0</v>
      </c>
      <c r="I149" s="13">
        <v>2987238</v>
      </c>
      <c r="J149" s="13">
        <f t="shared" si="19"/>
        <v>2987238</v>
      </c>
      <c r="K149" s="21">
        <f t="shared" si="20"/>
        <v>0.59744759999999997</v>
      </c>
    </row>
    <row r="150" spans="1:11" x14ac:dyDescent="0.2">
      <c r="A150" s="19" t="s">
        <v>12</v>
      </c>
      <c r="B150" s="19" t="s">
        <v>134</v>
      </c>
      <c r="C150" s="19" t="s">
        <v>156</v>
      </c>
      <c r="D150" s="13">
        <v>3900000</v>
      </c>
      <c r="E150" s="13">
        <v>0</v>
      </c>
      <c r="F150" s="13">
        <v>0</v>
      </c>
      <c r="G150" s="13">
        <f t="shared" si="18"/>
        <v>3900000</v>
      </c>
      <c r="H150" s="13">
        <v>390000</v>
      </c>
      <c r="I150" s="13">
        <v>1560000</v>
      </c>
      <c r="J150" s="13">
        <f t="shared" si="19"/>
        <v>1950000</v>
      </c>
      <c r="K150" s="21">
        <f t="shared" si="20"/>
        <v>0.5</v>
      </c>
    </row>
    <row r="151" spans="1:11" x14ac:dyDescent="0.2">
      <c r="A151" s="19" t="s">
        <v>12</v>
      </c>
      <c r="B151" s="19" t="s">
        <v>134</v>
      </c>
      <c r="C151" s="19" t="s">
        <v>157</v>
      </c>
      <c r="D151" s="13">
        <v>2500000</v>
      </c>
      <c r="E151" s="13">
        <v>0</v>
      </c>
      <c r="F151" s="13">
        <v>0</v>
      </c>
      <c r="G151" s="13">
        <f t="shared" si="18"/>
        <v>2500000</v>
      </c>
      <c r="H151" s="13">
        <v>0</v>
      </c>
      <c r="I151" s="13">
        <v>500000</v>
      </c>
      <c r="J151" s="13">
        <f t="shared" si="19"/>
        <v>500000</v>
      </c>
      <c r="K151" s="21">
        <f t="shared" si="20"/>
        <v>0.2</v>
      </c>
    </row>
    <row r="152" spans="1:11" x14ac:dyDescent="0.2">
      <c r="A152" s="19" t="s">
        <v>12</v>
      </c>
      <c r="B152" s="19" t="s">
        <v>134</v>
      </c>
      <c r="C152" s="19" t="s">
        <v>158</v>
      </c>
      <c r="D152" s="13">
        <v>2000000</v>
      </c>
      <c r="E152" s="13">
        <v>0</v>
      </c>
      <c r="F152" s="13">
        <v>0</v>
      </c>
      <c r="G152" s="13">
        <f t="shared" si="18"/>
        <v>2000000</v>
      </c>
      <c r="H152" s="13">
        <v>0</v>
      </c>
      <c r="I152" s="13">
        <v>1300000</v>
      </c>
      <c r="J152" s="13">
        <f t="shared" si="19"/>
        <v>1300000</v>
      </c>
      <c r="K152" s="21">
        <f t="shared" si="20"/>
        <v>0.65</v>
      </c>
    </row>
    <row r="153" spans="1:11" x14ac:dyDescent="0.2">
      <c r="A153" s="19" t="s">
        <v>12</v>
      </c>
      <c r="B153" s="19" t="s">
        <v>134</v>
      </c>
      <c r="C153" s="19" t="s">
        <v>159</v>
      </c>
      <c r="D153" s="13">
        <v>1000000</v>
      </c>
      <c r="E153" s="13">
        <v>0</v>
      </c>
      <c r="F153" s="13">
        <v>0</v>
      </c>
      <c r="G153" s="13">
        <f t="shared" si="18"/>
        <v>1000000</v>
      </c>
      <c r="H153" s="13">
        <v>3488940</v>
      </c>
      <c r="I153" s="13">
        <v>-302974</v>
      </c>
      <c r="J153" s="13">
        <f t="shared" si="19"/>
        <v>3185966</v>
      </c>
      <c r="K153" s="21">
        <f t="shared" si="20"/>
        <v>3.1859660000000001</v>
      </c>
    </row>
    <row r="154" spans="1:11" x14ac:dyDescent="0.2">
      <c r="A154" s="19" t="s">
        <v>12</v>
      </c>
      <c r="B154" s="19" t="s">
        <v>134</v>
      </c>
      <c r="C154" s="19" t="s">
        <v>160</v>
      </c>
      <c r="D154" s="13">
        <v>500000</v>
      </c>
      <c r="E154" s="13">
        <v>0</v>
      </c>
      <c r="F154" s="13">
        <v>0</v>
      </c>
      <c r="G154" s="13">
        <f t="shared" si="18"/>
        <v>500000</v>
      </c>
      <c r="H154" s="13">
        <v>100000</v>
      </c>
      <c r="I154" s="13">
        <v>399740</v>
      </c>
      <c r="J154" s="13">
        <f t="shared" si="19"/>
        <v>499740</v>
      </c>
      <c r="K154" s="21">
        <f t="shared" si="20"/>
        <v>0.99948000000000004</v>
      </c>
    </row>
    <row r="155" spans="1:11" x14ac:dyDescent="0.2">
      <c r="A155" s="19" t="s">
        <v>12</v>
      </c>
      <c r="B155" s="19" t="s">
        <v>134</v>
      </c>
      <c r="C155" s="19" t="s">
        <v>161</v>
      </c>
      <c r="D155" s="13">
        <v>0</v>
      </c>
      <c r="E155" s="13">
        <v>0</v>
      </c>
      <c r="F155" s="13">
        <v>0</v>
      </c>
      <c r="G155" s="13">
        <f t="shared" si="18"/>
        <v>0</v>
      </c>
      <c r="H155" s="13">
        <v>945212</v>
      </c>
      <c r="I155" s="13">
        <v>-427958</v>
      </c>
      <c r="J155" s="13">
        <f t="shared" si="19"/>
        <v>517254</v>
      </c>
      <c r="K155" s="21"/>
    </row>
    <row r="156" spans="1:11" x14ac:dyDescent="0.2">
      <c r="A156" s="19" t="s">
        <v>12</v>
      </c>
      <c r="B156" s="19" t="s">
        <v>134</v>
      </c>
      <c r="C156" s="19" t="s">
        <v>552</v>
      </c>
      <c r="D156" s="13">
        <v>0</v>
      </c>
      <c r="E156" s="13">
        <v>0</v>
      </c>
      <c r="F156" s="13">
        <v>0</v>
      </c>
      <c r="G156" s="13">
        <f t="shared" si="18"/>
        <v>0</v>
      </c>
      <c r="H156" s="13">
        <v>13918.68</v>
      </c>
      <c r="I156" s="13">
        <v>0</v>
      </c>
      <c r="J156" s="13">
        <f t="shared" si="19"/>
        <v>13918.68</v>
      </c>
      <c r="K156" s="21"/>
    </row>
    <row r="157" spans="1:11" x14ac:dyDescent="0.2">
      <c r="A157" s="19" t="s">
        <v>12</v>
      </c>
      <c r="B157" s="19" t="s">
        <v>134</v>
      </c>
      <c r="C157" s="19" t="s">
        <v>162</v>
      </c>
      <c r="D157" s="13">
        <v>0</v>
      </c>
      <c r="E157" s="13">
        <v>0</v>
      </c>
      <c r="F157" s="13">
        <v>0</v>
      </c>
      <c r="G157" s="13">
        <f t="shared" si="18"/>
        <v>0</v>
      </c>
      <c r="H157" s="13">
        <v>2109071</v>
      </c>
      <c r="I157" s="13">
        <v>-1589106</v>
      </c>
      <c r="J157" s="13">
        <f t="shared" si="19"/>
        <v>519965</v>
      </c>
      <c r="K157" s="21"/>
    </row>
    <row r="158" spans="1:11" x14ac:dyDescent="0.2">
      <c r="A158" s="19" t="s">
        <v>12</v>
      </c>
      <c r="B158" s="19" t="s">
        <v>134</v>
      </c>
      <c r="C158" s="19" t="s">
        <v>163</v>
      </c>
      <c r="D158" s="13">
        <v>0</v>
      </c>
      <c r="E158" s="13">
        <v>0</v>
      </c>
      <c r="F158" s="13">
        <v>0</v>
      </c>
      <c r="G158" s="13">
        <f t="shared" si="18"/>
        <v>0</v>
      </c>
      <c r="H158" s="13">
        <v>20915</v>
      </c>
      <c r="I158" s="13">
        <v>15579</v>
      </c>
      <c r="J158" s="13">
        <f t="shared" si="19"/>
        <v>36494</v>
      </c>
      <c r="K158" s="21"/>
    </row>
    <row r="159" spans="1:11" x14ac:dyDescent="0.2">
      <c r="A159" s="19" t="s">
        <v>12</v>
      </c>
      <c r="B159" s="19" t="s">
        <v>134</v>
      </c>
      <c r="C159" s="19" t="s">
        <v>164</v>
      </c>
      <c r="D159" s="13">
        <v>0</v>
      </c>
      <c r="E159" s="13">
        <v>0</v>
      </c>
      <c r="F159" s="13">
        <v>0</v>
      </c>
      <c r="G159" s="13">
        <f t="shared" si="18"/>
        <v>0</v>
      </c>
      <c r="H159" s="13">
        <v>13762.64</v>
      </c>
      <c r="I159" s="13">
        <v>0</v>
      </c>
      <c r="J159" s="13">
        <f t="shared" si="19"/>
        <v>13762.64</v>
      </c>
      <c r="K159" s="21"/>
    </row>
    <row r="160" spans="1:11" x14ac:dyDescent="0.2">
      <c r="A160" s="19" t="s">
        <v>12</v>
      </c>
      <c r="B160" s="19" t="s">
        <v>134</v>
      </c>
      <c r="C160" s="19" t="s">
        <v>165</v>
      </c>
      <c r="D160" s="13">
        <v>0</v>
      </c>
      <c r="E160" s="13">
        <v>0</v>
      </c>
      <c r="F160" s="13">
        <v>0</v>
      </c>
      <c r="G160" s="13">
        <f t="shared" si="18"/>
        <v>0</v>
      </c>
      <c r="H160" s="13">
        <v>116666</v>
      </c>
      <c r="I160" s="13">
        <v>-116666</v>
      </c>
      <c r="J160" s="13">
        <f t="shared" si="19"/>
        <v>0</v>
      </c>
      <c r="K160" s="21"/>
    </row>
    <row r="161" spans="1:11" x14ac:dyDescent="0.2">
      <c r="A161" s="19" t="s">
        <v>12</v>
      </c>
      <c r="B161" s="19" t="s">
        <v>134</v>
      </c>
      <c r="C161" s="28" t="s">
        <v>166</v>
      </c>
      <c r="D161" s="13">
        <v>0</v>
      </c>
      <c r="E161" s="13">
        <v>0</v>
      </c>
      <c r="F161" s="13">
        <v>0</v>
      </c>
      <c r="G161" s="13">
        <f t="shared" si="18"/>
        <v>0</v>
      </c>
      <c r="H161" s="13">
        <v>-19120142.75</v>
      </c>
      <c r="I161" s="13">
        <v>-30000</v>
      </c>
      <c r="J161" s="13">
        <f t="shared" si="19"/>
        <v>-19150142.75</v>
      </c>
      <c r="K161" s="21"/>
    </row>
    <row r="162" spans="1:11" x14ac:dyDescent="0.2">
      <c r="A162" s="19" t="s">
        <v>12</v>
      </c>
      <c r="B162" s="29" t="s">
        <v>134</v>
      </c>
      <c r="C162" s="19" t="s">
        <v>167</v>
      </c>
      <c r="D162" s="13">
        <v>0</v>
      </c>
      <c r="E162" s="13">
        <v>0</v>
      </c>
      <c r="F162" s="13">
        <v>0</v>
      </c>
      <c r="G162" s="13">
        <f t="shared" si="18"/>
        <v>0</v>
      </c>
      <c r="H162" s="13">
        <v>0</v>
      </c>
      <c r="I162" s="13">
        <v>247066</v>
      </c>
      <c r="J162" s="13">
        <f t="shared" si="19"/>
        <v>247066</v>
      </c>
      <c r="K162" s="21"/>
    </row>
    <row r="163" spans="1:11" x14ac:dyDescent="0.2">
      <c r="A163" s="19" t="s">
        <v>12</v>
      </c>
      <c r="B163" s="19" t="s">
        <v>134</v>
      </c>
      <c r="C163" s="19" t="s">
        <v>12</v>
      </c>
      <c r="D163" s="13">
        <v>98140687</v>
      </c>
      <c r="E163" s="13">
        <v>200624800</v>
      </c>
      <c r="F163" s="13">
        <v>0</v>
      </c>
      <c r="G163" s="13">
        <f t="shared" si="18"/>
        <v>298765487</v>
      </c>
      <c r="H163" s="13">
        <v>31954809</v>
      </c>
      <c r="I163" s="13">
        <v>41901457</v>
      </c>
      <c r="J163" s="13">
        <f t="shared" si="19"/>
        <v>73856266</v>
      </c>
      <c r="K163" s="21">
        <f t="shared" si="20"/>
        <v>0.24720481184628934</v>
      </c>
    </row>
    <row r="164" spans="1:11" x14ac:dyDescent="0.2">
      <c r="A164" s="20" t="s">
        <v>12</v>
      </c>
      <c r="B164" s="20" t="s">
        <v>134</v>
      </c>
      <c r="C164" s="20" t="s">
        <v>46</v>
      </c>
      <c r="D164" s="15">
        <v>1309137287</v>
      </c>
      <c r="E164" s="15">
        <v>358424800</v>
      </c>
      <c r="F164" s="15">
        <f>SUM(F129:F163)</f>
        <v>20300000</v>
      </c>
      <c r="G164" s="15">
        <f>SUM(G129:G163)</f>
        <v>1687862087</v>
      </c>
      <c r="H164" s="15">
        <v>132060484.59999999</v>
      </c>
      <c r="I164" s="15">
        <f>SUM(I129:I163)</f>
        <v>141860950</v>
      </c>
      <c r="J164" s="15">
        <f>SUM(J129:J163)</f>
        <v>273921434.59999996</v>
      </c>
      <c r="K164" s="24">
        <f t="shared" si="20"/>
        <v>0.16228899073553274</v>
      </c>
    </row>
    <row r="165" spans="1:11" x14ac:dyDescent="0.2">
      <c r="A165" s="5" t="s">
        <v>168</v>
      </c>
      <c r="B165" s="6" t="s">
        <v>169</v>
      </c>
      <c r="C165" s="6" t="s">
        <v>170</v>
      </c>
      <c r="D165" s="7"/>
      <c r="E165" s="7"/>
      <c r="F165" s="7"/>
      <c r="G165" s="7"/>
      <c r="H165" s="7"/>
      <c r="I165" s="7"/>
      <c r="J165" s="7"/>
      <c r="K165" s="12"/>
    </row>
    <row r="166" spans="1:11" x14ac:dyDescent="0.2">
      <c r="A166" s="19" t="s">
        <v>168</v>
      </c>
      <c r="B166" s="19" t="s">
        <v>169</v>
      </c>
      <c r="C166" s="19" t="s">
        <v>171</v>
      </c>
      <c r="D166" s="13">
        <v>19941843400</v>
      </c>
      <c r="E166" s="13">
        <v>0</v>
      </c>
      <c r="F166" s="13">
        <v>0</v>
      </c>
      <c r="G166" s="13">
        <f>SUM(D166:F166)</f>
        <v>19941843400</v>
      </c>
      <c r="H166" s="13">
        <v>4880427848.4700003</v>
      </c>
      <c r="I166" s="13">
        <v>4813025951</v>
      </c>
      <c r="J166" s="13">
        <f t="shared" ref="J166:J189" si="21">SUM(H166:I166)</f>
        <v>9693453799.4700012</v>
      </c>
      <c r="K166" s="21">
        <f t="shared" si="20"/>
        <v>0.48608614585098997</v>
      </c>
    </row>
    <row r="167" spans="1:11" x14ac:dyDescent="0.2">
      <c r="A167" s="19" t="s">
        <v>168</v>
      </c>
      <c r="B167" s="19" t="s">
        <v>169</v>
      </c>
      <c r="C167" s="19" t="s">
        <v>172</v>
      </c>
      <c r="D167" s="13">
        <v>7036284700</v>
      </c>
      <c r="E167" s="13">
        <v>0</v>
      </c>
      <c r="F167" s="13">
        <v>0</v>
      </c>
      <c r="G167" s="13">
        <f t="shared" ref="G167:G189" si="22">SUM(D167:F167)</f>
        <v>7036284700</v>
      </c>
      <c r="H167" s="13">
        <v>0</v>
      </c>
      <c r="I167" s="13">
        <v>0</v>
      </c>
      <c r="J167" s="13">
        <f t="shared" si="21"/>
        <v>0</v>
      </c>
      <c r="K167" s="21">
        <f t="shared" si="20"/>
        <v>0</v>
      </c>
    </row>
    <row r="168" spans="1:11" x14ac:dyDescent="0.2">
      <c r="A168" s="19" t="s">
        <v>168</v>
      </c>
      <c r="B168" s="19" t="s">
        <v>169</v>
      </c>
      <c r="C168" s="19" t="s">
        <v>173</v>
      </c>
      <c r="D168" s="13">
        <v>4174605900</v>
      </c>
      <c r="E168" s="13">
        <v>0</v>
      </c>
      <c r="F168" s="13">
        <v>0</v>
      </c>
      <c r="G168" s="13">
        <f t="shared" si="22"/>
        <v>4174605900</v>
      </c>
      <c r="H168" s="13">
        <v>897909570.5</v>
      </c>
      <c r="I168" s="13">
        <v>901240751</v>
      </c>
      <c r="J168" s="13">
        <f t="shared" si="21"/>
        <v>1799150321.5</v>
      </c>
      <c r="K168" s="21">
        <f t="shared" si="20"/>
        <v>0.43097489070764738</v>
      </c>
    </row>
    <row r="169" spans="1:11" x14ac:dyDescent="0.2">
      <c r="A169" s="19" t="s">
        <v>168</v>
      </c>
      <c r="B169" s="19" t="s">
        <v>169</v>
      </c>
      <c r="C169" s="19" t="s">
        <v>174</v>
      </c>
      <c r="D169" s="13">
        <v>1763162300</v>
      </c>
      <c r="E169" s="13">
        <v>0</v>
      </c>
      <c r="F169" s="13">
        <v>0</v>
      </c>
      <c r="G169" s="13">
        <f t="shared" si="22"/>
        <v>1763162300</v>
      </c>
      <c r="H169" s="13">
        <v>10028436</v>
      </c>
      <c r="I169" s="13">
        <v>9971568</v>
      </c>
      <c r="J169" s="13">
        <f t="shared" si="21"/>
        <v>20000004</v>
      </c>
      <c r="K169" s="21">
        <f t="shared" si="20"/>
        <v>1.1343257509532729E-2</v>
      </c>
    </row>
    <row r="170" spans="1:11" x14ac:dyDescent="0.2">
      <c r="A170" s="19" t="s">
        <v>168</v>
      </c>
      <c r="B170" s="19" t="s">
        <v>169</v>
      </c>
      <c r="C170" s="19" t="s">
        <v>175</v>
      </c>
      <c r="D170" s="13">
        <v>1711000000</v>
      </c>
      <c r="E170" s="13">
        <v>0</v>
      </c>
      <c r="F170" s="13">
        <v>0</v>
      </c>
      <c r="G170" s="13">
        <f t="shared" si="22"/>
        <v>1711000000</v>
      </c>
      <c r="H170" s="13">
        <v>427749999</v>
      </c>
      <c r="I170" s="13">
        <v>427580871</v>
      </c>
      <c r="J170" s="13">
        <f t="shared" si="21"/>
        <v>855330870</v>
      </c>
      <c r="K170" s="21">
        <f t="shared" si="20"/>
        <v>0.4999011513734658</v>
      </c>
    </row>
    <row r="171" spans="1:11" x14ac:dyDescent="0.2">
      <c r="A171" s="19" t="s">
        <v>168</v>
      </c>
      <c r="B171" s="19" t="s">
        <v>169</v>
      </c>
      <c r="C171" s="19" t="s">
        <v>176</v>
      </c>
      <c r="D171" s="13">
        <v>356752800</v>
      </c>
      <c r="E171" s="13">
        <v>0</v>
      </c>
      <c r="F171" s="13">
        <v>0</v>
      </c>
      <c r="G171" s="13">
        <f t="shared" si="22"/>
        <v>356752800</v>
      </c>
      <c r="H171" s="13">
        <v>8585175.9800000004</v>
      </c>
      <c r="I171" s="13">
        <v>8325512</v>
      </c>
      <c r="J171" s="13">
        <f t="shared" si="21"/>
        <v>16910687.98</v>
      </c>
      <c r="K171" s="21">
        <f t="shared" si="20"/>
        <v>4.740169658093784E-2</v>
      </c>
    </row>
    <row r="172" spans="1:11" x14ac:dyDescent="0.2">
      <c r="A172" s="19" t="s">
        <v>168</v>
      </c>
      <c r="B172" s="19" t="s">
        <v>169</v>
      </c>
      <c r="C172" s="19" t="s">
        <v>177</v>
      </c>
      <c r="D172" s="13">
        <v>253126300</v>
      </c>
      <c r="E172" s="13">
        <v>0</v>
      </c>
      <c r="F172" s="13">
        <v>0</v>
      </c>
      <c r="G172" s="13">
        <f t="shared" si="22"/>
        <v>253126300</v>
      </c>
      <c r="H172" s="13">
        <v>0</v>
      </c>
      <c r="I172" s="13">
        <v>0</v>
      </c>
      <c r="J172" s="13">
        <f t="shared" si="21"/>
        <v>0</v>
      </c>
      <c r="K172" s="21">
        <f t="shared" si="20"/>
        <v>0</v>
      </c>
    </row>
    <row r="173" spans="1:11" x14ac:dyDescent="0.2">
      <c r="A173" s="19" t="s">
        <v>168</v>
      </c>
      <c r="B173" s="19" t="s">
        <v>169</v>
      </c>
      <c r="C173" s="19" t="s">
        <v>178</v>
      </c>
      <c r="D173" s="13">
        <v>222544500</v>
      </c>
      <c r="E173" s="13">
        <v>0</v>
      </c>
      <c r="F173" s="13">
        <v>0</v>
      </c>
      <c r="G173" s="13">
        <f t="shared" si="22"/>
        <v>222544500</v>
      </c>
      <c r="H173" s="13">
        <v>52057833</v>
      </c>
      <c r="I173" s="13">
        <v>0</v>
      </c>
      <c r="J173" s="13">
        <f t="shared" si="21"/>
        <v>52057833</v>
      </c>
      <c r="K173" s="21">
        <f t="shared" si="20"/>
        <v>0.23392100456313231</v>
      </c>
    </row>
    <row r="174" spans="1:11" x14ac:dyDescent="0.2">
      <c r="A174" s="19" t="s">
        <v>168</v>
      </c>
      <c r="B174" s="19" t="s">
        <v>169</v>
      </c>
      <c r="C174" s="19" t="s">
        <v>179</v>
      </c>
      <c r="D174" s="13">
        <v>158007100</v>
      </c>
      <c r="E174" s="13">
        <v>0</v>
      </c>
      <c r="F174" s="13">
        <v>0</v>
      </c>
      <c r="G174" s="13">
        <f t="shared" si="22"/>
        <v>158007100</v>
      </c>
      <c r="H174" s="13">
        <v>0</v>
      </c>
      <c r="I174" s="13">
        <v>28241</v>
      </c>
      <c r="J174" s="13">
        <f t="shared" si="21"/>
        <v>28241</v>
      </c>
      <c r="K174" s="21">
        <f t="shared" si="20"/>
        <v>1.7873247467993527E-4</v>
      </c>
    </row>
    <row r="175" spans="1:11" x14ac:dyDescent="0.2">
      <c r="A175" s="19" t="s">
        <v>168</v>
      </c>
      <c r="B175" s="19" t="s">
        <v>169</v>
      </c>
      <c r="C175" s="19" t="s">
        <v>180</v>
      </c>
      <c r="D175" s="13">
        <v>116836200</v>
      </c>
      <c r="E175" s="13">
        <v>0</v>
      </c>
      <c r="F175" s="13">
        <v>0</v>
      </c>
      <c r="G175" s="13">
        <f t="shared" si="22"/>
        <v>116836200</v>
      </c>
      <c r="H175" s="13">
        <v>18374404.829999998</v>
      </c>
      <c r="I175" s="13">
        <v>-16417571</v>
      </c>
      <c r="J175" s="13">
        <f t="shared" si="21"/>
        <v>1956833.8299999982</v>
      </c>
      <c r="K175" s="21">
        <f t="shared" si="20"/>
        <v>1.6748523402849443E-2</v>
      </c>
    </row>
    <row r="176" spans="1:11" x14ac:dyDescent="0.2">
      <c r="A176" s="19" t="s">
        <v>168</v>
      </c>
      <c r="B176" s="19" t="s">
        <v>169</v>
      </c>
      <c r="C176" s="19" t="s">
        <v>181</v>
      </c>
      <c r="D176" s="13">
        <v>51769700</v>
      </c>
      <c r="E176" s="13">
        <v>0</v>
      </c>
      <c r="F176" s="13">
        <v>0</v>
      </c>
      <c r="G176" s="13">
        <f t="shared" si="22"/>
        <v>51769700</v>
      </c>
      <c r="H176" s="13">
        <v>0</v>
      </c>
      <c r="I176" s="13">
        <v>0</v>
      </c>
      <c r="J176" s="13">
        <f t="shared" si="21"/>
        <v>0</v>
      </c>
      <c r="K176" s="21">
        <f t="shared" si="20"/>
        <v>0</v>
      </c>
    </row>
    <row r="177" spans="1:11" x14ac:dyDescent="0.2">
      <c r="A177" s="19" t="s">
        <v>168</v>
      </c>
      <c r="B177" s="19" t="s">
        <v>169</v>
      </c>
      <c r="C177" s="19" t="s">
        <v>182</v>
      </c>
      <c r="D177" s="13">
        <v>49106800</v>
      </c>
      <c r="E177" s="13">
        <v>0</v>
      </c>
      <c r="F177" s="13">
        <v>0</v>
      </c>
      <c r="G177" s="13">
        <f t="shared" si="22"/>
        <v>49106800</v>
      </c>
      <c r="H177" s="13">
        <v>0</v>
      </c>
      <c r="I177" s="13">
        <v>30691100</v>
      </c>
      <c r="J177" s="13">
        <f t="shared" si="21"/>
        <v>30691100</v>
      </c>
      <c r="K177" s="21">
        <f t="shared" si="20"/>
        <v>0.62498676354394911</v>
      </c>
    </row>
    <row r="178" spans="1:11" x14ac:dyDescent="0.2">
      <c r="A178" s="19" t="s">
        <v>168</v>
      </c>
      <c r="B178" s="19" t="s">
        <v>169</v>
      </c>
      <c r="C178" s="19" t="s">
        <v>183</v>
      </c>
      <c r="D178" s="13">
        <v>44250500</v>
      </c>
      <c r="E178" s="13">
        <v>0</v>
      </c>
      <c r="F178" s="13">
        <v>0</v>
      </c>
      <c r="G178" s="13">
        <f t="shared" si="22"/>
        <v>44250500</v>
      </c>
      <c r="H178" s="13">
        <v>69600</v>
      </c>
      <c r="I178" s="13">
        <v>10827061</v>
      </c>
      <c r="J178" s="13">
        <f t="shared" si="21"/>
        <v>10896661</v>
      </c>
      <c r="K178" s="21">
        <f t="shared" si="20"/>
        <v>0.2462494435091129</v>
      </c>
    </row>
    <row r="179" spans="1:11" x14ac:dyDescent="0.2">
      <c r="A179" s="19" t="s">
        <v>168</v>
      </c>
      <c r="B179" s="19" t="s">
        <v>169</v>
      </c>
      <c r="C179" s="19" t="s">
        <v>184</v>
      </c>
      <c r="D179" s="13">
        <v>29839700</v>
      </c>
      <c r="E179" s="13">
        <v>0</v>
      </c>
      <c r="F179" s="13">
        <v>0</v>
      </c>
      <c r="G179" s="13">
        <f t="shared" si="22"/>
        <v>29839700</v>
      </c>
      <c r="H179" s="13">
        <v>6979376</v>
      </c>
      <c r="I179" s="13">
        <v>7620108</v>
      </c>
      <c r="J179" s="13">
        <f t="shared" si="21"/>
        <v>14599484</v>
      </c>
      <c r="K179" s="21">
        <f t="shared" si="20"/>
        <v>0.48926376605662925</v>
      </c>
    </row>
    <row r="180" spans="1:11" x14ac:dyDescent="0.2">
      <c r="A180" s="19" t="s">
        <v>168</v>
      </c>
      <c r="B180" s="19" t="s">
        <v>169</v>
      </c>
      <c r="C180" s="19" t="s">
        <v>185</v>
      </c>
      <c r="D180" s="13">
        <v>28330600</v>
      </c>
      <c r="E180" s="13">
        <v>0</v>
      </c>
      <c r="F180" s="13">
        <v>0</v>
      </c>
      <c r="G180" s="13">
        <f t="shared" si="22"/>
        <v>28330600</v>
      </c>
      <c r="H180" s="13">
        <v>8268895.0999999996</v>
      </c>
      <c r="I180" s="13">
        <v>8264577</v>
      </c>
      <c r="J180" s="13">
        <f t="shared" si="21"/>
        <v>16533472.1</v>
      </c>
      <c r="K180" s="21">
        <f t="shared" si="20"/>
        <v>0.58359060874107849</v>
      </c>
    </row>
    <row r="181" spans="1:11" x14ac:dyDescent="0.2">
      <c r="A181" s="19" t="s">
        <v>168</v>
      </c>
      <c r="B181" s="19" t="s">
        <v>169</v>
      </c>
      <c r="C181" s="19" t="s">
        <v>186</v>
      </c>
      <c r="D181" s="13">
        <v>11269400</v>
      </c>
      <c r="E181" s="13">
        <v>0</v>
      </c>
      <c r="F181" s="13">
        <v>0</v>
      </c>
      <c r="G181" s="13">
        <f t="shared" si="22"/>
        <v>11269400</v>
      </c>
      <c r="H181" s="13">
        <v>0</v>
      </c>
      <c r="I181" s="13">
        <v>0</v>
      </c>
      <c r="J181" s="13">
        <f t="shared" si="21"/>
        <v>0</v>
      </c>
      <c r="K181" s="21">
        <f t="shared" si="20"/>
        <v>0</v>
      </c>
    </row>
    <row r="182" spans="1:11" x14ac:dyDescent="0.2">
      <c r="A182" s="19" t="s">
        <v>168</v>
      </c>
      <c r="B182" s="19" t="s">
        <v>169</v>
      </c>
      <c r="C182" s="19" t="s">
        <v>187</v>
      </c>
      <c r="D182" s="13">
        <v>2515500</v>
      </c>
      <c r="E182" s="13">
        <v>0</v>
      </c>
      <c r="F182" s="13">
        <v>0</v>
      </c>
      <c r="G182" s="13">
        <f t="shared" si="22"/>
        <v>2515500</v>
      </c>
      <c r="H182" s="13">
        <v>0</v>
      </c>
      <c r="I182" s="13">
        <v>152711</v>
      </c>
      <c r="J182" s="13">
        <f t="shared" si="21"/>
        <v>152711</v>
      </c>
      <c r="K182" s="21">
        <f t="shared" si="20"/>
        <v>6.0708010335917315E-2</v>
      </c>
    </row>
    <row r="183" spans="1:11" x14ac:dyDescent="0.2">
      <c r="A183" s="19" t="s">
        <v>168</v>
      </c>
      <c r="B183" s="19" t="s">
        <v>169</v>
      </c>
      <c r="C183" s="19" t="s">
        <v>188</v>
      </c>
      <c r="D183" s="13">
        <v>1536000</v>
      </c>
      <c r="E183" s="13">
        <v>0</v>
      </c>
      <c r="F183" s="13">
        <v>0</v>
      </c>
      <c r="G183" s="13">
        <f t="shared" si="22"/>
        <v>1536000</v>
      </c>
      <c r="H183" s="13">
        <v>0</v>
      </c>
      <c r="I183" s="13">
        <v>1024000</v>
      </c>
      <c r="J183" s="13">
        <f t="shared" si="21"/>
        <v>1024000</v>
      </c>
      <c r="K183" s="21">
        <f t="shared" si="20"/>
        <v>0.66666666666666663</v>
      </c>
    </row>
    <row r="184" spans="1:11" x14ac:dyDescent="0.2">
      <c r="A184" s="19" t="s">
        <v>168</v>
      </c>
      <c r="B184" s="19" t="s">
        <v>169</v>
      </c>
      <c r="C184" s="19" t="s">
        <v>189</v>
      </c>
      <c r="D184" s="13">
        <v>1000000</v>
      </c>
      <c r="E184" s="13">
        <v>0</v>
      </c>
      <c r="F184" s="13">
        <v>0</v>
      </c>
      <c r="G184" s="13">
        <f t="shared" si="22"/>
        <v>1000000</v>
      </c>
      <c r="H184" s="13">
        <v>100000</v>
      </c>
      <c r="I184" s="13">
        <v>300000</v>
      </c>
      <c r="J184" s="13">
        <f t="shared" si="21"/>
        <v>400000</v>
      </c>
      <c r="K184" s="21">
        <f t="shared" si="20"/>
        <v>0.4</v>
      </c>
    </row>
    <row r="185" spans="1:11" x14ac:dyDescent="0.2">
      <c r="A185" s="19" t="s">
        <v>168</v>
      </c>
      <c r="B185" s="19" t="s">
        <v>169</v>
      </c>
      <c r="C185" s="19" t="s">
        <v>190</v>
      </c>
      <c r="D185" s="13">
        <v>100000</v>
      </c>
      <c r="E185" s="13">
        <v>0</v>
      </c>
      <c r="F185" s="13">
        <v>0</v>
      </c>
      <c r="G185" s="13">
        <f t="shared" si="22"/>
        <v>100000</v>
      </c>
      <c r="H185" s="13">
        <v>3899.25</v>
      </c>
      <c r="I185" s="13">
        <v>26434</v>
      </c>
      <c r="J185" s="13">
        <f t="shared" si="21"/>
        <v>30333.25</v>
      </c>
      <c r="K185" s="21">
        <f t="shared" si="20"/>
        <v>0.3033325</v>
      </c>
    </row>
    <row r="186" spans="1:11" x14ac:dyDescent="0.2">
      <c r="A186" s="19" t="s">
        <v>168</v>
      </c>
      <c r="B186" s="19" t="s">
        <v>169</v>
      </c>
      <c r="C186" s="19" t="s">
        <v>191</v>
      </c>
      <c r="D186" s="13">
        <v>63800</v>
      </c>
      <c r="E186" s="13">
        <v>0</v>
      </c>
      <c r="F186" s="13">
        <v>0</v>
      </c>
      <c r="G186" s="13">
        <f t="shared" si="22"/>
        <v>63800</v>
      </c>
      <c r="H186" s="13">
        <v>6600</v>
      </c>
      <c r="I186" s="13">
        <v>21975</v>
      </c>
      <c r="J186" s="13">
        <f t="shared" si="21"/>
        <v>28575</v>
      </c>
      <c r="K186" s="21">
        <f t="shared" si="20"/>
        <v>0.44788401253918497</v>
      </c>
    </row>
    <row r="187" spans="1:11" x14ac:dyDescent="0.2">
      <c r="A187" s="19" t="s">
        <v>168</v>
      </c>
      <c r="B187" s="19" t="s">
        <v>169</v>
      </c>
      <c r="C187" s="19" t="s">
        <v>192</v>
      </c>
      <c r="D187" s="13">
        <v>1000</v>
      </c>
      <c r="E187" s="13">
        <v>0</v>
      </c>
      <c r="F187" s="13">
        <v>0</v>
      </c>
      <c r="G187" s="13">
        <f t="shared" si="22"/>
        <v>1000</v>
      </c>
      <c r="H187" s="13">
        <v>0</v>
      </c>
      <c r="I187" s="13">
        <v>0</v>
      </c>
      <c r="J187" s="13">
        <f t="shared" si="21"/>
        <v>0</v>
      </c>
      <c r="K187" s="21">
        <f t="shared" si="20"/>
        <v>0</v>
      </c>
    </row>
    <row r="188" spans="1:11" x14ac:dyDescent="0.2">
      <c r="A188" s="19" t="s">
        <v>168</v>
      </c>
      <c r="B188" s="19" t="s">
        <v>169</v>
      </c>
      <c r="C188" s="19" t="s">
        <v>193</v>
      </c>
      <c r="D188" s="13">
        <v>0</v>
      </c>
      <c r="E188" s="13">
        <v>0</v>
      </c>
      <c r="F188" s="13">
        <v>0</v>
      </c>
      <c r="G188" s="13">
        <f t="shared" si="22"/>
        <v>0</v>
      </c>
      <c r="H188" s="13">
        <v>-263564.67</v>
      </c>
      <c r="I188" s="13">
        <v>-7535</v>
      </c>
      <c r="J188" s="13">
        <f t="shared" si="21"/>
        <v>-271099.67</v>
      </c>
      <c r="K188" s="21"/>
    </row>
    <row r="189" spans="1:11" x14ac:dyDescent="0.2">
      <c r="A189" s="19" t="s">
        <v>168</v>
      </c>
      <c r="B189" s="19" t="s">
        <v>169</v>
      </c>
      <c r="C189" s="19" t="s">
        <v>12</v>
      </c>
      <c r="D189" s="13">
        <v>327398387</v>
      </c>
      <c r="E189" s="13">
        <v>2013500</v>
      </c>
      <c r="F189" s="13">
        <v>0</v>
      </c>
      <c r="G189" s="13">
        <f t="shared" si="22"/>
        <v>329411887</v>
      </c>
      <c r="H189" s="13">
        <v>77508446</v>
      </c>
      <c r="I189" s="13">
        <v>64023436</v>
      </c>
      <c r="J189" s="13">
        <f t="shared" si="21"/>
        <v>141531882</v>
      </c>
      <c r="K189" s="21">
        <f t="shared" si="20"/>
        <v>0.42965019656379311</v>
      </c>
    </row>
    <row r="190" spans="1:11" x14ac:dyDescent="0.2">
      <c r="A190" s="20" t="s">
        <v>168</v>
      </c>
      <c r="B190" s="20" t="s">
        <v>169</v>
      </c>
      <c r="C190" s="20" t="s">
        <v>46</v>
      </c>
      <c r="D190" s="15">
        <v>36281344587</v>
      </c>
      <c r="E190" s="15">
        <v>2013500</v>
      </c>
      <c r="F190" s="15">
        <v>0</v>
      </c>
      <c r="G190" s="15">
        <f>SUM(G166:G189)</f>
        <v>36283358087</v>
      </c>
      <c r="H190" s="15">
        <v>6387806519.46</v>
      </c>
      <c r="I190" s="15">
        <f>SUM(I166:I189)</f>
        <v>6266699190</v>
      </c>
      <c r="J190" s="15">
        <f>SUM(J166:J189)</f>
        <v>12654505709.460001</v>
      </c>
      <c r="K190" s="24">
        <f t="shared" si="20"/>
        <v>0.34876886750992314</v>
      </c>
    </row>
    <row r="191" spans="1:11" x14ac:dyDescent="0.2">
      <c r="A191" s="6" t="s">
        <v>12</v>
      </c>
      <c r="B191" s="6" t="s">
        <v>194</v>
      </c>
      <c r="C191" s="6" t="s">
        <v>195</v>
      </c>
      <c r="D191" s="7"/>
      <c r="E191" s="7"/>
      <c r="F191" s="7"/>
      <c r="G191" s="7"/>
      <c r="H191" s="7"/>
      <c r="I191" s="7"/>
      <c r="J191" s="7"/>
      <c r="K191" s="12"/>
    </row>
    <row r="192" spans="1:11" x14ac:dyDescent="0.2">
      <c r="A192" s="19" t="s">
        <v>12</v>
      </c>
      <c r="B192" s="19" t="s">
        <v>194</v>
      </c>
      <c r="C192" s="19" t="s">
        <v>196</v>
      </c>
      <c r="D192" s="13">
        <v>3240992600</v>
      </c>
      <c r="E192" s="13">
        <v>0</v>
      </c>
      <c r="F192" s="13">
        <v>0</v>
      </c>
      <c r="G192" s="13">
        <f t="shared" ref="G192:G202" si="23">SUM(D192:F192)</f>
        <v>3240992600</v>
      </c>
      <c r="H192" s="13">
        <v>534762704</v>
      </c>
      <c r="I192" s="13">
        <v>802144056</v>
      </c>
      <c r="J192" s="13">
        <f t="shared" ref="J192:J202" si="24">SUM(H192:I192)</f>
        <v>1336906760</v>
      </c>
      <c r="K192" s="21">
        <f t="shared" ref="K192:K203" si="25">J192/G192</f>
        <v>0.41249917077872994</v>
      </c>
    </row>
    <row r="193" spans="1:11" x14ac:dyDescent="0.2">
      <c r="A193" s="19" t="s">
        <v>12</v>
      </c>
      <c r="B193" s="19" t="s">
        <v>194</v>
      </c>
      <c r="C193" s="19" t="s">
        <v>197</v>
      </c>
      <c r="D193" s="13">
        <v>2264158200</v>
      </c>
      <c r="E193" s="13">
        <v>-2659800</v>
      </c>
      <c r="F193" s="13">
        <v>0</v>
      </c>
      <c r="G193" s="13">
        <f t="shared" si="23"/>
        <v>2261498400</v>
      </c>
      <c r="H193" s="13">
        <v>86710366.340000004</v>
      </c>
      <c r="I193" s="13">
        <v>489134840</v>
      </c>
      <c r="J193" s="13">
        <f t="shared" si="24"/>
        <v>575845206.34000003</v>
      </c>
      <c r="K193" s="21">
        <f t="shared" si="25"/>
        <v>0.25462994196237326</v>
      </c>
    </row>
    <row r="194" spans="1:11" x14ac:dyDescent="0.2">
      <c r="A194" s="19" t="s">
        <v>12</v>
      </c>
      <c r="B194" s="19" t="s">
        <v>194</v>
      </c>
      <c r="C194" s="19" t="s">
        <v>198</v>
      </c>
      <c r="D194" s="13">
        <v>415247400</v>
      </c>
      <c r="E194" s="13">
        <v>0</v>
      </c>
      <c r="F194" s="13">
        <v>0</v>
      </c>
      <c r="G194" s="13">
        <f t="shared" si="23"/>
        <v>415247400</v>
      </c>
      <c r="H194" s="13">
        <v>64304214.719999999</v>
      </c>
      <c r="I194" s="13">
        <v>90590873</v>
      </c>
      <c r="J194" s="13">
        <f t="shared" si="24"/>
        <v>154895087.72</v>
      </c>
      <c r="K194" s="21">
        <f t="shared" si="25"/>
        <v>0.37301880209243937</v>
      </c>
    </row>
    <row r="195" spans="1:11" x14ac:dyDescent="0.2">
      <c r="A195" s="19" t="s">
        <v>12</v>
      </c>
      <c r="B195" s="19" t="s">
        <v>194</v>
      </c>
      <c r="C195" s="19" t="s">
        <v>199</v>
      </c>
      <c r="D195" s="13">
        <v>250831400</v>
      </c>
      <c r="E195" s="13">
        <v>0</v>
      </c>
      <c r="F195" s="13">
        <v>0</v>
      </c>
      <c r="G195" s="13">
        <f t="shared" si="23"/>
        <v>250831400</v>
      </c>
      <c r="H195" s="13">
        <v>42791061.530000001</v>
      </c>
      <c r="I195" s="13">
        <v>63191138</v>
      </c>
      <c r="J195" s="13">
        <f t="shared" si="24"/>
        <v>105982199.53</v>
      </c>
      <c r="K195" s="21">
        <f t="shared" si="25"/>
        <v>0.42252365345805987</v>
      </c>
    </row>
    <row r="196" spans="1:11" x14ac:dyDescent="0.2">
      <c r="A196" s="19" t="s">
        <v>12</v>
      </c>
      <c r="B196" s="19" t="s">
        <v>194</v>
      </c>
      <c r="C196" s="19" t="s">
        <v>200</v>
      </c>
      <c r="D196" s="13">
        <v>222705400</v>
      </c>
      <c r="E196" s="13">
        <v>0</v>
      </c>
      <c r="F196" s="13">
        <v>0</v>
      </c>
      <c r="G196" s="13">
        <f t="shared" si="23"/>
        <v>222705400</v>
      </c>
      <c r="H196" s="13">
        <v>26005561.5</v>
      </c>
      <c r="I196" s="13">
        <v>41536637</v>
      </c>
      <c r="J196" s="13">
        <f t="shared" si="24"/>
        <v>67542198.5</v>
      </c>
      <c r="K196" s="21">
        <f t="shared" si="25"/>
        <v>0.30328047052294199</v>
      </c>
    </row>
    <row r="197" spans="1:11" x14ac:dyDescent="0.2">
      <c r="A197" s="19" t="s">
        <v>12</v>
      </c>
      <c r="B197" s="19" t="s">
        <v>194</v>
      </c>
      <c r="C197" s="19" t="s">
        <v>201</v>
      </c>
      <c r="D197" s="13">
        <v>64000000</v>
      </c>
      <c r="E197" s="13">
        <v>0</v>
      </c>
      <c r="F197" s="13">
        <v>0</v>
      </c>
      <c r="G197" s="13">
        <f t="shared" si="23"/>
        <v>64000000</v>
      </c>
      <c r="H197" s="13">
        <v>7726969.5599999996</v>
      </c>
      <c r="I197" s="13">
        <v>0</v>
      </c>
      <c r="J197" s="13">
        <f t="shared" si="24"/>
        <v>7726969.5599999996</v>
      </c>
      <c r="K197" s="21">
        <f t="shared" si="25"/>
        <v>0.120733899375</v>
      </c>
    </row>
    <row r="198" spans="1:11" x14ac:dyDescent="0.2">
      <c r="A198" s="19" t="s">
        <v>12</v>
      </c>
      <c r="B198" s="19" t="s">
        <v>194</v>
      </c>
      <c r="C198" s="19" t="s">
        <v>202</v>
      </c>
      <c r="D198" s="13">
        <v>29697800</v>
      </c>
      <c r="E198" s="13">
        <v>0</v>
      </c>
      <c r="F198" s="13">
        <v>0</v>
      </c>
      <c r="G198" s="13">
        <f t="shared" si="23"/>
        <v>29697800</v>
      </c>
      <c r="H198" s="13">
        <v>4608100.6500000004</v>
      </c>
      <c r="I198" s="13">
        <v>6170195</v>
      </c>
      <c r="J198" s="13">
        <f t="shared" si="24"/>
        <v>10778295.65</v>
      </c>
      <c r="K198" s="21">
        <f t="shared" si="25"/>
        <v>0.36293246132710166</v>
      </c>
    </row>
    <row r="199" spans="1:11" x14ac:dyDescent="0.2">
      <c r="A199" s="19" t="s">
        <v>12</v>
      </c>
      <c r="B199" s="19" t="s">
        <v>194</v>
      </c>
      <c r="C199" s="19" t="s">
        <v>203</v>
      </c>
      <c r="D199" s="13">
        <v>29203800</v>
      </c>
      <c r="E199" s="13">
        <v>0</v>
      </c>
      <c r="F199" s="13">
        <v>0</v>
      </c>
      <c r="G199" s="13">
        <f t="shared" si="23"/>
        <v>29203800</v>
      </c>
      <c r="H199" s="13">
        <v>0</v>
      </c>
      <c r="I199" s="13">
        <v>9135642</v>
      </c>
      <c r="J199" s="13">
        <f t="shared" si="24"/>
        <v>9135642</v>
      </c>
      <c r="K199" s="21">
        <f t="shared" si="25"/>
        <v>0.31282374211575203</v>
      </c>
    </row>
    <row r="200" spans="1:11" x14ac:dyDescent="0.2">
      <c r="A200" s="19" t="s">
        <v>12</v>
      </c>
      <c r="B200" s="19" t="s">
        <v>194</v>
      </c>
      <c r="C200" s="19" t="s">
        <v>204</v>
      </c>
      <c r="D200" s="13">
        <v>5274000</v>
      </c>
      <c r="E200" s="13">
        <v>2659800</v>
      </c>
      <c r="F200" s="13">
        <v>0</v>
      </c>
      <c r="G200" s="13">
        <f t="shared" si="23"/>
        <v>7933800</v>
      </c>
      <c r="H200" s="13">
        <v>-177187.58</v>
      </c>
      <c r="I200" s="13">
        <v>712690</v>
      </c>
      <c r="J200" s="13">
        <f t="shared" si="24"/>
        <v>535502.42000000004</v>
      </c>
      <c r="K200" s="21">
        <f t="shared" si="25"/>
        <v>6.7496334669389202E-2</v>
      </c>
    </row>
    <row r="201" spans="1:11" x14ac:dyDescent="0.2">
      <c r="A201" s="19" t="s">
        <v>12</v>
      </c>
      <c r="B201" s="19" t="s">
        <v>194</v>
      </c>
      <c r="C201" s="19" t="s">
        <v>205</v>
      </c>
      <c r="D201" s="13">
        <v>1000</v>
      </c>
      <c r="E201" s="13">
        <v>0</v>
      </c>
      <c r="F201" s="13">
        <v>0</v>
      </c>
      <c r="G201" s="13">
        <f t="shared" si="23"/>
        <v>1000</v>
      </c>
      <c r="H201" s="13">
        <v>0</v>
      </c>
      <c r="I201" s="13">
        <v>0</v>
      </c>
      <c r="J201" s="13">
        <f t="shared" si="24"/>
        <v>0</v>
      </c>
      <c r="K201" s="21">
        <f t="shared" si="25"/>
        <v>0</v>
      </c>
    </row>
    <row r="202" spans="1:11" x14ac:dyDescent="0.2">
      <c r="A202" s="19" t="s">
        <v>12</v>
      </c>
      <c r="B202" s="19" t="s">
        <v>194</v>
      </c>
      <c r="C202" s="19" t="s">
        <v>12</v>
      </c>
      <c r="D202" s="13">
        <v>34949487</v>
      </c>
      <c r="E202" s="13">
        <v>388700</v>
      </c>
      <c r="F202" s="13">
        <v>0</v>
      </c>
      <c r="G202" s="13">
        <f t="shared" si="23"/>
        <v>35338187</v>
      </c>
      <c r="H202" s="13">
        <v>7236489</v>
      </c>
      <c r="I202" s="13">
        <v>7826983</v>
      </c>
      <c r="J202" s="13">
        <f t="shared" si="24"/>
        <v>15063472</v>
      </c>
      <c r="K202" s="21">
        <f t="shared" si="25"/>
        <v>0.42626612395253893</v>
      </c>
    </row>
    <row r="203" spans="1:11" x14ac:dyDescent="0.2">
      <c r="A203" s="20" t="s">
        <v>12</v>
      </c>
      <c r="B203" s="20" t="s">
        <v>194</v>
      </c>
      <c r="C203" s="20" t="s">
        <v>46</v>
      </c>
      <c r="D203" s="15">
        <v>6557061087</v>
      </c>
      <c r="E203" s="15">
        <v>388700</v>
      </c>
      <c r="F203" s="15">
        <v>0</v>
      </c>
      <c r="G203" s="15">
        <f>SUM(G192:G202)</f>
        <v>6557449787</v>
      </c>
      <c r="H203" s="15">
        <v>773968279.71999991</v>
      </c>
      <c r="I203" s="15">
        <f>SUM(I192:I202)</f>
        <v>1510443054</v>
      </c>
      <c r="J203" s="15">
        <f>SUM(J192:J202)</f>
        <v>2284411333.7200003</v>
      </c>
      <c r="K203" s="24">
        <f t="shared" si="25"/>
        <v>0.34836886410457851</v>
      </c>
    </row>
    <row r="204" spans="1:11" x14ac:dyDescent="0.2">
      <c r="A204" s="5" t="s">
        <v>12</v>
      </c>
      <c r="B204" s="6" t="s">
        <v>206</v>
      </c>
      <c r="C204" s="6" t="s">
        <v>207</v>
      </c>
      <c r="D204" s="7"/>
      <c r="E204" s="7"/>
      <c r="F204" s="7"/>
      <c r="G204" s="7"/>
      <c r="H204" s="7"/>
      <c r="I204" s="7"/>
      <c r="J204" s="7"/>
      <c r="K204" s="12"/>
    </row>
    <row r="205" spans="1:11" x14ac:dyDescent="0.2">
      <c r="A205" s="19" t="s">
        <v>12</v>
      </c>
      <c r="B205" s="19" t="s">
        <v>206</v>
      </c>
      <c r="C205" s="19" t="s">
        <v>208</v>
      </c>
      <c r="D205" s="13">
        <v>17150000</v>
      </c>
      <c r="E205" s="13">
        <v>0</v>
      </c>
      <c r="F205" s="31">
        <v>-4495000</v>
      </c>
      <c r="G205" s="13">
        <f t="shared" ref="G205:G228" si="26">SUM(D205:F205)</f>
        <v>12655000</v>
      </c>
      <c r="H205" s="13">
        <v>395950</v>
      </c>
      <c r="I205" s="13">
        <v>905200</v>
      </c>
      <c r="J205" s="13">
        <f t="shared" ref="J205:J228" si="27">SUM(H205:I205)</f>
        <v>1301150</v>
      </c>
      <c r="K205" s="21">
        <f t="shared" ref="K205:K265" si="28">J205/G205</f>
        <v>0.10281706835242987</v>
      </c>
    </row>
    <row r="206" spans="1:11" x14ac:dyDescent="0.2">
      <c r="A206" s="19" t="s">
        <v>12</v>
      </c>
      <c r="B206" s="19" t="s">
        <v>206</v>
      </c>
      <c r="C206" s="19" t="s">
        <v>209</v>
      </c>
      <c r="D206" s="13">
        <v>14951000</v>
      </c>
      <c r="E206" s="13">
        <v>0</v>
      </c>
      <c r="F206" s="13">
        <v>0</v>
      </c>
      <c r="G206" s="13">
        <f t="shared" si="26"/>
        <v>14951000</v>
      </c>
      <c r="H206" s="13">
        <v>0</v>
      </c>
      <c r="I206" s="13">
        <v>779700</v>
      </c>
      <c r="J206" s="13">
        <f t="shared" si="27"/>
        <v>779700</v>
      </c>
      <c r="K206" s="21">
        <f t="shared" si="28"/>
        <v>5.2150357835596281E-2</v>
      </c>
    </row>
    <row r="207" spans="1:11" x14ac:dyDescent="0.2">
      <c r="A207" s="19" t="s">
        <v>12</v>
      </c>
      <c r="B207" s="19" t="s">
        <v>206</v>
      </c>
      <c r="C207" s="19" t="s">
        <v>210</v>
      </c>
      <c r="D207" s="13">
        <v>10212400</v>
      </c>
      <c r="E207" s="13">
        <v>0</v>
      </c>
      <c r="F207" s="13">
        <v>0</v>
      </c>
      <c r="G207" s="13">
        <f t="shared" si="26"/>
        <v>10212400</v>
      </c>
      <c r="H207" s="13">
        <v>616340.5</v>
      </c>
      <c r="I207" s="13">
        <v>-5662</v>
      </c>
      <c r="J207" s="13">
        <f t="shared" si="27"/>
        <v>610678.5</v>
      </c>
      <c r="K207" s="21">
        <f t="shared" si="28"/>
        <v>5.9797745877560614E-2</v>
      </c>
    </row>
    <row r="208" spans="1:11" x14ac:dyDescent="0.2">
      <c r="A208" s="19" t="s">
        <v>12</v>
      </c>
      <c r="B208" s="19" t="s">
        <v>206</v>
      </c>
      <c r="C208" s="19" t="s">
        <v>211</v>
      </c>
      <c r="D208" s="13">
        <v>7369800</v>
      </c>
      <c r="E208" s="13">
        <v>0</v>
      </c>
      <c r="F208" s="13">
        <v>0</v>
      </c>
      <c r="G208" s="13">
        <f t="shared" si="26"/>
        <v>7369800</v>
      </c>
      <c r="H208" s="13">
        <v>89898.46</v>
      </c>
      <c r="I208" s="13">
        <v>2878180</v>
      </c>
      <c r="J208" s="13">
        <f t="shared" si="27"/>
        <v>2968078.46</v>
      </c>
      <c r="K208" s="21">
        <f t="shared" si="28"/>
        <v>0.40273527911205187</v>
      </c>
    </row>
    <row r="209" spans="1:11" x14ac:dyDescent="0.2">
      <c r="A209" s="19" t="s">
        <v>12</v>
      </c>
      <c r="B209" s="19" t="s">
        <v>206</v>
      </c>
      <c r="C209" s="19" t="s">
        <v>212</v>
      </c>
      <c r="D209" s="13">
        <v>6360400</v>
      </c>
      <c r="E209" s="13">
        <v>0</v>
      </c>
      <c r="F209" s="13">
        <v>0</v>
      </c>
      <c r="G209" s="13">
        <f t="shared" si="26"/>
        <v>6360400</v>
      </c>
      <c r="H209" s="13">
        <v>252927.65</v>
      </c>
      <c r="I209" s="13">
        <v>897678</v>
      </c>
      <c r="J209" s="13">
        <f t="shared" si="27"/>
        <v>1150605.6499999999</v>
      </c>
      <c r="K209" s="21">
        <f t="shared" si="28"/>
        <v>0.18090146059996226</v>
      </c>
    </row>
    <row r="210" spans="1:11" x14ac:dyDescent="0.2">
      <c r="A210" s="19" t="s">
        <v>12</v>
      </c>
      <c r="B210" s="19" t="s">
        <v>206</v>
      </c>
      <c r="C210" s="19" t="s">
        <v>213</v>
      </c>
      <c r="D210" s="13">
        <v>6000000</v>
      </c>
      <c r="E210" s="13">
        <v>0</v>
      </c>
      <c r="F210" s="13">
        <v>0</v>
      </c>
      <c r="G210" s="13">
        <f t="shared" si="26"/>
        <v>6000000</v>
      </c>
      <c r="H210" s="13">
        <v>160716.5</v>
      </c>
      <c r="I210" s="13">
        <v>394000</v>
      </c>
      <c r="J210" s="13">
        <f t="shared" si="27"/>
        <v>554716.5</v>
      </c>
      <c r="K210" s="21">
        <f t="shared" si="28"/>
        <v>9.245275E-2</v>
      </c>
    </row>
    <row r="211" spans="1:11" x14ac:dyDescent="0.2">
      <c r="A211" s="19" t="s">
        <v>12</v>
      </c>
      <c r="B211" s="19" t="s">
        <v>206</v>
      </c>
      <c r="C211" s="19" t="s">
        <v>214</v>
      </c>
      <c r="D211" s="13">
        <v>5000000</v>
      </c>
      <c r="E211" s="13">
        <v>0</v>
      </c>
      <c r="F211" s="13">
        <v>0</v>
      </c>
      <c r="G211" s="13">
        <f t="shared" si="26"/>
        <v>5000000</v>
      </c>
      <c r="H211" s="13">
        <v>0</v>
      </c>
      <c r="I211" s="13">
        <v>0</v>
      </c>
      <c r="J211" s="13">
        <f t="shared" si="27"/>
        <v>0</v>
      </c>
      <c r="K211" s="21">
        <f t="shared" si="28"/>
        <v>0</v>
      </c>
    </row>
    <row r="212" spans="1:11" x14ac:dyDescent="0.2">
      <c r="A212" s="19" t="s">
        <v>12</v>
      </c>
      <c r="B212" s="19" t="s">
        <v>206</v>
      </c>
      <c r="C212" s="19" t="s">
        <v>215</v>
      </c>
      <c r="D212" s="13">
        <v>3000000</v>
      </c>
      <c r="E212" s="13">
        <v>0</v>
      </c>
      <c r="F212" s="13">
        <v>0</v>
      </c>
      <c r="G212" s="13">
        <f t="shared" si="26"/>
        <v>3000000</v>
      </c>
      <c r="H212" s="13">
        <v>0</v>
      </c>
      <c r="I212" s="13">
        <v>0</v>
      </c>
      <c r="J212" s="13">
        <f t="shared" si="27"/>
        <v>0</v>
      </c>
      <c r="K212" s="21">
        <f t="shared" si="28"/>
        <v>0</v>
      </c>
    </row>
    <row r="213" spans="1:11" x14ac:dyDescent="0.2">
      <c r="A213" s="19" t="s">
        <v>12</v>
      </c>
      <c r="B213" s="19" t="s">
        <v>206</v>
      </c>
      <c r="C213" s="19" t="s">
        <v>216</v>
      </c>
      <c r="D213" s="13">
        <v>1900000</v>
      </c>
      <c r="E213" s="13">
        <v>0</v>
      </c>
      <c r="F213" s="13">
        <v>0</v>
      </c>
      <c r="G213" s="13">
        <f t="shared" si="26"/>
        <v>1900000</v>
      </c>
      <c r="H213" s="13">
        <v>33900</v>
      </c>
      <c r="I213" s="13">
        <v>12485</v>
      </c>
      <c r="J213" s="13">
        <f t="shared" si="27"/>
        <v>46385</v>
      </c>
      <c r="K213" s="21">
        <f t="shared" si="28"/>
        <v>2.4413157894736841E-2</v>
      </c>
    </row>
    <row r="214" spans="1:11" x14ac:dyDescent="0.2">
      <c r="A214" s="19" t="s">
        <v>12</v>
      </c>
      <c r="B214" s="19" t="s">
        <v>206</v>
      </c>
      <c r="C214" s="19" t="s">
        <v>217</v>
      </c>
      <c r="D214" s="13">
        <v>1850000</v>
      </c>
      <c r="E214" s="13">
        <v>0</v>
      </c>
      <c r="F214" s="13">
        <v>4495000</v>
      </c>
      <c r="G214" s="13">
        <f t="shared" si="26"/>
        <v>6345000</v>
      </c>
      <c r="H214" s="13">
        <v>1362000</v>
      </c>
      <c r="I214" s="13">
        <v>0</v>
      </c>
      <c r="J214" s="13">
        <f t="shared" si="27"/>
        <v>1362000</v>
      </c>
      <c r="K214" s="21">
        <f t="shared" si="28"/>
        <v>0.21465721040189126</v>
      </c>
    </row>
    <row r="215" spans="1:11" x14ac:dyDescent="0.2">
      <c r="A215" s="19" t="s">
        <v>12</v>
      </c>
      <c r="B215" s="19" t="s">
        <v>206</v>
      </c>
      <c r="C215" s="19" t="s">
        <v>218</v>
      </c>
      <c r="D215" s="13">
        <v>1451000</v>
      </c>
      <c r="E215" s="13">
        <v>0</v>
      </c>
      <c r="F215" s="13">
        <v>0</v>
      </c>
      <c r="G215" s="13">
        <f t="shared" si="26"/>
        <v>1451000</v>
      </c>
      <c r="H215" s="13">
        <v>0</v>
      </c>
      <c r="I215" s="13">
        <v>0</v>
      </c>
      <c r="J215" s="13">
        <f t="shared" si="27"/>
        <v>0</v>
      </c>
      <c r="K215" s="21">
        <f t="shared" si="28"/>
        <v>0</v>
      </c>
    </row>
    <row r="216" spans="1:11" x14ac:dyDescent="0.2">
      <c r="A216" s="19" t="s">
        <v>12</v>
      </c>
      <c r="B216" s="19" t="s">
        <v>206</v>
      </c>
      <c r="C216" s="19" t="s">
        <v>219</v>
      </c>
      <c r="D216" s="13">
        <v>1250000</v>
      </c>
      <c r="E216" s="13">
        <v>0</v>
      </c>
      <c r="F216" s="13">
        <v>0</v>
      </c>
      <c r="G216" s="13">
        <f t="shared" si="26"/>
        <v>1250000</v>
      </c>
      <c r="H216" s="13">
        <v>0</v>
      </c>
      <c r="I216" s="13">
        <v>51695</v>
      </c>
      <c r="J216" s="13">
        <f t="shared" si="27"/>
        <v>51695</v>
      </c>
      <c r="K216" s="21">
        <f t="shared" si="28"/>
        <v>4.1355999999999997E-2</v>
      </c>
    </row>
    <row r="217" spans="1:11" x14ac:dyDescent="0.2">
      <c r="A217" s="19" t="s">
        <v>12</v>
      </c>
      <c r="B217" s="19" t="s">
        <v>206</v>
      </c>
      <c r="C217" s="32" t="s">
        <v>554</v>
      </c>
      <c r="D217" s="13">
        <v>1000000</v>
      </c>
      <c r="E217" s="13">
        <v>0</v>
      </c>
      <c r="F217" s="13">
        <v>0</v>
      </c>
      <c r="G217" s="13">
        <f t="shared" si="26"/>
        <v>1000000</v>
      </c>
      <c r="H217" s="13">
        <v>0</v>
      </c>
      <c r="I217" s="13">
        <v>0</v>
      </c>
      <c r="J217" s="13">
        <f t="shared" si="27"/>
        <v>0</v>
      </c>
      <c r="K217" s="21">
        <f t="shared" si="28"/>
        <v>0</v>
      </c>
    </row>
    <row r="218" spans="1:11" x14ac:dyDescent="0.2">
      <c r="A218" s="19" t="s">
        <v>12</v>
      </c>
      <c r="B218" s="19" t="s">
        <v>206</v>
      </c>
      <c r="C218" s="19" t="s">
        <v>220</v>
      </c>
      <c r="D218" s="13">
        <v>860000</v>
      </c>
      <c r="E218" s="13">
        <v>0</v>
      </c>
      <c r="F218" s="13">
        <v>0</v>
      </c>
      <c r="G218" s="13">
        <f t="shared" si="26"/>
        <v>860000</v>
      </c>
      <c r="H218" s="13">
        <v>0</v>
      </c>
      <c r="I218" s="13">
        <v>0</v>
      </c>
      <c r="J218" s="13">
        <f t="shared" si="27"/>
        <v>0</v>
      </c>
      <c r="K218" s="21">
        <f t="shared" si="28"/>
        <v>0</v>
      </c>
    </row>
    <row r="219" spans="1:11" x14ac:dyDescent="0.2">
      <c r="A219" s="19" t="s">
        <v>12</v>
      </c>
      <c r="B219" s="19" t="s">
        <v>206</v>
      </c>
      <c r="C219" s="19" t="s">
        <v>221</v>
      </c>
      <c r="D219" s="13">
        <v>105000</v>
      </c>
      <c r="E219" s="13">
        <v>0</v>
      </c>
      <c r="F219" s="13">
        <v>0</v>
      </c>
      <c r="G219" s="13">
        <f t="shared" si="26"/>
        <v>105000</v>
      </c>
      <c r="H219" s="13">
        <v>-8271.16</v>
      </c>
      <c r="I219" s="13">
        <v>0</v>
      </c>
      <c r="J219" s="13">
        <f t="shared" si="27"/>
        <v>-8271.16</v>
      </c>
      <c r="K219" s="21">
        <f t="shared" si="28"/>
        <v>-7.8772952380952374E-2</v>
      </c>
    </row>
    <row r="220" spans="1:11" x14ac:dyDescent="0.2">
      <c r="A220" s="19" t="s">
        <v>12</v>
      </c>
      <c r="B220" s="19" t="s">
        <v>206</v>
      </c>
      <c r="C220" s="19" t="s">
        <v>222</v>
      </c>
      <c r="D220" s="13">
        <v>1000</v>
      </c>
      <c r="E220" s="13">
        <v>0</v>
      </c>
      <c r="F220" s="13">
        <v>0</v>
      </c>
      <c r="G220" s="13">
        <f t="shared" si="26"/>
        <v>1000</v>
      </c>
      <c r="H220" s="13">
        <v>0</v>
      </c>
      <c r="I220" s="13">
        <v>48500</v>
      </c>
      <c r="J220" s="13">
        <f t="shared" si="27"/>
        <v>48500</v>
      </c>
      <c r="K220" s="21">
        <f t="shared" si="28"/>
        <v>48.5</v>
      </c>
    </row>
    <row r="221" spans="1:11" x14ac:dyDescent="0.2">
      <c r="A221" s="19" t="s">
        <v>12</v>
      </c>
      <c r="B221" s="19" t="s">
        <v>206</v>
      </c>
      <c r="C221" s="19" t="s">
        <v>223</v>
      </c>
      <c r="D221" s="13">
        <v>1000</v>
      </c>
      <c r="E221" s="13">
        <v>0</v>
      </c>
      <c r="F221" s="13">
        <v>0</v>
      </c>
      <c r="G221" s="13">
        <f t="shared" si="26"/>
        <v>1000</v>
      </c>
      <c r="H221" s="13">
        <v>0</v>
      </c>
      <c r="I221" s="13">
        <v>75000</v>
      </c>
      <c r="J221" s="13">
        <f t="shared" si="27"/>
        <v>75000</v>
      </c>
      <c r="K221" s="21">
        <f t="shared" si="28"/>
        <v>75</v>
      </c>
    </row>
    <row r="222" spans="1:11" x14ac:dyDescent="0.2">
      <c r="A222" s="19" t="s">
        <v>12</v>
      </c>
      <c r="B222" s="19" t="s">
        <v>206</v>
      </c>
      <c r="C222" s="19" t="s">
        <v>224</v>
      </c>
      <c r="D222" s="13">
        <v>1000</v>
      </c>
      <c r="E222" s="13">
        <v>0</v>
      </c>
      <c r="F222" s="13">
        <v>0</v>
      </c>
      <c r="G222" s="13">
        <f t="shared" si="26"/>
        <v>1000</v>
      </c>
      <c r="H222" s="13">
        <v>0</v>
      </c>
      <c r="I222" s="13">
        <v>0</v>
      </c>
      <c r="J222" s="13">
        <f t="shared" si="27"/>
        <v>0</v>
      </c>
      <c r="K222" s="21">
        <f t="shared" si="28"/>
        <v>0</v>
      </c>
    </row>
    <row r="223" spans="1:11" x14ac:dyDescent="0.2">
      <c r="A223" s="19" t="s">
        <v>12</v>
      </c>
      <c r="B223" s="19" t="s">
        <v>206</v>
      </c>
      <c r="C223" s="19" t="s">
        <v>225</v>
      </c>
      <c r="D223" s="13">
        <v>1000</v>
      </c>
      <c r="E223" s="13">
        <v>0</v>
      </c>
      <c r="F223" s="13">
        <v>0</v>
      </c>
      <c r="G223" s="13">
        <f t="shared" si="26"/>
        <v>1000</v>
      </c>
      <c r="H223" s="13">
        <v>0</v>
      </c>
      <c r="I223" s="13">
        <v>0</v>
      </c>
      <c r="J223" s="13">
        <f t="shared" si="27"/>
        <v>0</v>
      </c>
      <c r="K223" s="21">
        <f t="shared" si="28"/>
        <v>0</v>
      </c>
    </row>
    <row r="224" spans="1:11" x14ac:dyDescent="0.2">
      <c r="A224" s="19" t="s">
        <v>12</v>
      </c>
      <c r="B224" s="19" t="s">
        <v>206</v>
      </c>
      <c r="C224" s="19" t="s">
        <v>226</v>
      </c>
      <c r="D224" s="13">
        <v>1000</v>
      </c>
      <c r="E224" s="13">
        <v>0</v>
      </c>
      <c r="F224" s="13">
        <v>0</v>
      </c>
      <c r="G224" s="13">
        <f t="shared" si="26"/>
        <v>1000</v>
      </c>
      <c r="H224" s="13">
        <v>0</v>
      </c>
      <c r="I224" s="13">
        <v>0</v>
      </c>
      <c r="J224" s="13">
        <f t="shared" si="27"/>
        <v>0</v>
      </c>
      <c r="K224" s="21">
        <f t="shared" si="28"/>
        <v>0</v>
      </c>
    </row>
    <row r="225" spans="1:11" x14ac:dyDescent="0.2">
      <c r="A225" s="19" t="s">
        <v>12</v>
      </c>
      <c r="B225" s="19" t="s">
        <v>206</v>
      </c>
      <c r="C225" s="19" t="s">
        <v>227</v>
      </c>
      <c r="D225" s="13">
        <v>1000</v>
      </c>
      <c r="E225" s="13">
        <v>0</v>
      </c>
      <c r="F225" s="13">
        <v>0</v>
      </c>
      <c r="G225" s="13">
        <f t="shared" si="26"/>
        <v>1000</v>
      </c>
      <c r="H225" s="13">
        <v>0</v>
      </c>
      <c r="I225" s="13">
        <v>0</v>
      </c>
      <c r="J225" s="13">
        <f t="shared" si="27"/>
        <v>0</v>
      </c>
      <c r="K225" s="21">
        <f t="shared" si="28"/>
        <v>0</v>
      </c>
    </row>
    <row r="226" spans="1:11" x14ac:dyDescent="0.2">
      <c r="A226" s="19" t="s">
        <v>12</v>
      </c>
      <c r="B226" s="19" t="s">
        <v>206</v>
      </c>
      <c r="C226" s="19" t="s">
        <v>228</v>
      </c>
      <c r="D226" s="13">
        <v>1000</v>
      </c>
      <c r="E226" s="13">
        <v>0</v>
      </c>
      <c r="F226" s="13">
        <v>0</v>
      </c>
      <c r="G226" s="13">
        <f t="shared" si="26"/>
        <v>1000</v>
      </c>
      <c r="H226" s="13">
        <v>0</v>
      </c>
      <c r="I226" s="13">
        <v>0</v>
      </c>
      <c r="J226" s="13">
        <f t="shared" si="27"/>
        <v>0</v>
      </c>
      <c r="K226" s="21">
        <f t="shared" si="28"/>
        <v>0</v>
      </c>
    </row>
    <row r="227" spans="1:11" x14ac:dyDescent="0.2">
      <c r="A227" s="19" t="s">
        <v>12</v>
      </c>
      <c r="B227" s="19" t="s">
        <v>206</v>
      </c>
      <c r="C227" s="19" t="s">
        <v>229</v>
      </c>
      <c r="D227" s="13">
        <v>1000</v>
      </c>
      <c r="E227" s="13">
        <v>0</v>
      </c>
      <c r="F227" s="13">
        <v>0</v>
      </c>
      <c r="G227" s="13">
        <f t="shared" si="26"/>
        <v>1000</v>
      </c>
      <c r="H227" s="13">
        <v>0</v>
      </c>
      <c r="I227" s="13">
        <v>0</v>
      </c>
      <c r="J227" s="13">
        <f t="shared" si="27"/>
        <v>0</v>
      </c>
      <c r="K227" s="21">
        <f t="shared" si="28"/>
        <v>0</v>
      </c>
    </row>
    <row r="228" spans="1:11" x14ac:dyDescent="0.2">
      <c r="A228" s="19" t="s">
        <v>12</v>
      </c>
      <c r="B228" s="19" t="s">
        <v>206</v>
      </c>
      <c r="C228" s="19" t="s">
        <v>12</v>
      </c>
      <c r="D228" s="13">
        <v>335918614</v>
      </c>
      <c r="E228" s="13">
        <v>3073500</v>
      </c>
      <c r="F228" s="13">
        <v>0</v>
      </c>
      <c r="G228" s="13">
        <f t="shared" si="26"/>
        <v>338992114</v>
      </c>
      <c r="H228" s="13">
        <v>71002102</v>
      </c>
      <c r="I228" s="13">
        <v>72930372</v>
      </c>
      <c r="J228" s="13">
        <f t="shared" si="27"/>
        <v>143932474</v>
      </c>
      <c r="K228" s="21">
        <f t="shared" si="28"/>
        <v>0.42458944634918555</v>
      </c>
    </row>
    <row r="229" spans="1:11" x14ac:dyDescent="0.2">
      <c r="A229" s="20" t="s">
        <v>12</v>
      </c>
      <c r="B229" s="20" t="s">
        <v>206</v>
      </c>
      <c r="C229" s="20" t="s">
        <v>46</v>
      </c>
      <c r="D229" s="15">
        <v>414386214</v>
      </c>
      <c r="E229" s="15">
        <v>3073500</v>
      </c>
      <c r="F229" s="15">
        <f>SUM(F205:F228)</f>
        <v>0</v>
      </c>
      <c r="G229" s="15">
        <f>SUM(G205:G228)</f>
        <v>417459714</v>
      </c>
      <c r="H229" s="15">
        <v>73905563.950000003</v>
      </c>
      <c r="I229" s="15">
        <f>SUM(I205:I228)</f>
        <v>78967148</v>
      </c>
      <c r="J229" s="15">
        <f>SUM(J205:J228)</f>
        <v>152872711.94999999</v>
      </c>
      <c r="K229" s="24">
        <f t="shared" si="28"/>
        <v>0.36619751995997391</v>
      </c>
    </row>
    <row r="230" spans="1:11" x14ac:dyDescent="0.2">
      <c r="A230" s="6" t="s">
        <v>12</v>
      </c>
      <c r="B230" s="6" t="s">
        <v>230</v>
      </c>
      <c r="C230" s="6" t="s">
        <v>231</v>
      </c>
      <c r="D230" s="7"/>
      <c r="E230" s="7"/>
      <c r="F230" s="7"/>
      <c r="G230" s="7"/>
      <c r="H230" s="7"/>
      <c r="I230" s="7"/>
      <c r="J230" s="7"/>
      <c r="K230" s="12"/>
    </row>
    <row r="231" spans="1:11" x14ac:dyDescent="0.2">
      <c r="A231" s="19" t="s">
        <v>12</v>
      </c>
      <c r="B231" s="19" t="s">
        <v>230</v>
      </c>
      <c r="C231" s="19" t="s">
        <v>232</v>
      </c>
      <c r="D231" s="13">
        <v>501850000</v>
      </c>
      <c r="E231" s="13">
        <v>0</v>
      </c>
      <c r="F231" s="13">
        <v>0</v>
      </c>
      <c r="G231" s="13">
        <f t="shared" ref="G231:G236" si="29">SUM(D231:F231)</f>
        <v>501850000</v>
      </c>
      <c r="H231" s="13">
        <v>125345825</v>
      </c>
      <c r="I231" s="13">
        <v>125345825</v>
      </c>
      <c r="J231" s="13">
        <f t="shared" ref="J231:J236" si="30">SUM(H231:I231)</f>
        <v>250691650</v>
      </c>
      <c r="K231" s="21">
        <f t="shared" si="28"/>
        <v>0.4995350204244296</v>
      </c>
    </row>
    <row r="232" spans="1:11" x14ac:dyDescent="0.2">
      <c r="A232" s="19" t="s">
        <v>12</v>
      </c>
      <c r="B232" s="19" t="s">
        <v>230</v>
      </c>
      <c r="C232" s="19" t="s">
        <v>233</v>
      </c>
      <c r="D232" s="13">
        <v>289439700</v>
      </c>
      <c r="E232" s="13">
        <v>0</v>
      </c>
      <c r="F232" s="13">
        <v>0</v>
      </c>
      <c r="G232" s="13">
        <f t="shared" si="29"/>
        <v>289439700</v>
      </c>
      <c r="H232" s="13">
        <v>82228813.5</v>
      </c>
      <c r="I232" s="13">
        <v>76898663</v>
      </c>
      <c r="J232" s="13">
        <f t="shared" si="30"/>
        <v>159127476.5</v>
      </c>
      <c r="K232" s="21">
        <f t="shared" si="28"/>
        <v>0.54977764453183164</v>
      </c>
    </row>
    <row r="233" spans="1:11" x14ac:dyDescent="0.2">
      <c r="A233" s="19" t="s">
        <v>12</v>
      </c>
      <c r="B233" s="19" t="s">
        <v>230</v>
      </c>
      <c r="C233" s="19" t="s">
        <v>234</v>
      </c>
      <c r="D233" s="13">
        <v>64325000</v>
      </c>
      <c r="E233" s="13">
        <v>0</v>
      </c>
      <c r="F233" s="13">
        <v>0</v>
      </c>
      <c r="G233" s="13">
        <f t="shared" si="29"/>
        <v>64325000</v>
      </c>
      <c r="H233" s="13">
        <v>0</v>
      </c>
      <c r="I233" s="13">
        <v>0</v>
      </c>
      <c r="J233" s="13">
        <f t="shared" si="30"/>
        <v>0</v>
      </c>
      <c r="K233" s="21">
        <f t="shared" si="28"/>
        <v>0</v>
      </c>
    </row>
    <row r="234" spans="1:11" x14ac:dyDescent="0.2">
      <c r="A234" s="19" t="s">
        <v>12</v>
      </c>
      <c r="B234" s="19" t="s">
        <v>230</v>
      </c>
      <c r="C234" s="19" t="s">
        <v>235</v>
      </c>
      <c r="D234" s="13">
        <v>16693100</v>
      </c>
      <c r="E234" s="13">
        <v>0</v>
      </c>
      <c r="F234" s="13">
        <v>0</v>
      </c>
      <c r="G234" s="13">
        <f t="shared" si="29"/>
        <v>16693100</v>
      </c>
      <c r="H234" s="13">
        <v>0</v>
      </c>
      <c r="I234" s="13">
        <v>16692996</v>
      </c>
      <c r="J234" s="13">
        <f t="shared" si="30"/>
        <v>16692996</v>
      </c>
      <c r="K234" s="21">
        <f t="shared" si="28"/>
        <v>0.99999376988096877</v>
      </c>
    </row>
    <row r="235" spans="1:11" x14ac:dyDescent="0.2">
      <c r="A235" s="19" t="s">
        <v>12</v>
      </c>
      <c r="B235" s="19" t="s">
        <v>230</v>
      </c>
      <c r="C235" s="19" t="s">
        <v>236</v>
      </c>
      <c r="D235" s="13">
        <v>170000</v>
      </c>
      <c r="E235" s="13">
        <v>0</v>
      </c>
      <c r="F235" s="13">
        <v>0</v>
      </c>
      <c r="G235" s="13">
        <f t="shared" si="29"/>
        <v>170000</v>
      </c>
      <c r="H235" s="13">
        <v>0</v>
      </c>
      <c r="I235" s="13">
        <v>0</v>
      </c>
      <c r="J235" s="13">
        <f t="shared" si="30"/>
        <v>0</v>
      </c>
      <c r="K235" s="21">
        <f t="shared" si="28"/>
        <v>0</v>
      </c>
    </row>
    <row r="236" spans="1:11" x14ac:dyDescent="0.2">
      <c r="A236" s="19" t="s">
        <v>12</v>
      </c>
      <c r="B236" s="19" t="s">
        <v>230</v>
      </c>
      <c r="C236" s="19" t="s">
        <v>12</v>
      </c>
      <c r="D236" s="13">
        <v>779553187</v>
      </c>
      <c r="E236" s="13">
        <v>1784800</v>
      </c>
      <c r="F236" s="13">
        <v>0</v>
      </c>
      <c r="G236" s="13">
        <f t="shared" si="29"/>
        <v>781337987</v>
      </c>
      <c r="H236" s="13">
        <v>88445626</v>
      </c>
      <c r="I236" s="13">
        <v>100642954</v>
      </c>
      <c r="J236" s="13">
        <f t="shared" si="30"/>
        <v>189088580</v>
      </c>
      <c r="K236" s="21">
        <f t="shared" si="28"/>
        <v>0.2420061268568528</v>
      </c>
    </row>
    <row r="237" spans="1:11" x14ac:dyDescent="0.2">
      <c r="A237" s="20" t="s">
        <v>12</v>
      </c>
      <c r="B237" s="20" t="s">
        <v>230</v>
      </c>
      <c r="C237" s="20" t="s">
        <v>46</v>
      </c>
      <c r="D237" s="15">
        <v>1652030987</v>
      </c>
      <c r="E237" s="15">
        <v>1784800</v>
      </c>
      <c r="F237" s="15">
        <v>0</v>
      </c>
      <c r="G237" s="15">
        <f>SUM(G231:G236)</f>
        <v>1653815787</v>
      </c>
      <c r="H237" s="15">
        <v>296020264.5</v>
      </c>
      <c r="I237" s="15">
        <f>SUM(I231:I236)</f>
        <v>319580438</v>
      </c>
      <c r="J237" s="15">
        <f>SUM(J231:J236)</f>
        <v>615600702.5</v>
      </c>
      <c r="K237" s="24">
        <f t="shared" si="28"/>
        <v>0.37223051523573347</v>
      </c>
    </row>
    <row r="238" spans="1:11" x14ac:dyDescent="0.2">
      <c r="A238" s="5" t="s">
        <v>12</v>
      </c>
      <c r="B238" s="6" t="s">
        <v>237</v>
      </c>
      <c r="C238" s="6" t="s">
        <v>238</v>
      </c>
      <c r="D238" s="7"/>
      <c r="E238" s="7"/>
      <c r="F238" s="7"/>
      <c r="G238" s="7"/>
      <c r="H238" s="7"/>
      <c r="I238" s="7"/>
      <c r="J238" s="7"/>
      <c r="K238" s="12"/>
    </row>
    <row r="239" spans="1:11" x14ac:dyDescent="0.2">
      <c r="A239" s="19" t="s">
        <v>12</v>
      </c>
      <c r="B239" s="19" t="s">
        <v>237</v>
      </c>
      <c r="C239" s="19" t="s">
        <v>239</v>
      </c>
      <c r="D239" s="13">
        <v>2000000</v>
      </c>
      <c r="E239" s="13">
        <v>0</v>
      </c>
      <c r="F239" s="13">
        <v>0</v>
      </c>
      <c r="G239" s="13">
        <f>SUM(D239:F239)</f>
        <v>2000000</v>
      </c>
      <c r="H239" s="13">
        <v>0</v>
      </c>
      <c r="I239" s="13">
        <v>272250</v>
      </c>
      <c r="J239" s="13">
        <f>SUM(H239:I239)</f>
        <v>272250</v>
      </c>
      <c r="K239" s="21">
        <f t="shared" ref="K239" si="31">J239/G239</f>
        <v>0.136125</v>
      </c>
    </row>
    <row r="240" spans="1:11" x14ac:dyDescent="0.2">
      <c r="A240" s="19" t="s">
        <v>12</v>
      </c>
      <c r="B240" s="19" t="s">
        <v>237</v>
      </c>
      <c r="C240" s="19" t="s">
        <v>240</v>
      </c>
      <c r="D240" s="13">
        <v>800000</v>
      </c>
      <c r="E240" s="13">
        <v>0</v>
      </c>
      <c r="F240" s="13">
        <v>0</v>
      </c>
      <c r="G240" s="13">
        <f>SUM(D240:F240)</f>
        <v>800000</v>
      </c>
      <c r="H240" s="13">
        <v>20000</v>
      </c>
      <c r="I240" s="13">
        <v>199680</v>
      </c>
      <c r="J240" s="13">
        <f>SUM(H240:I240)</f>
        <v>219680</v>
      </c>
      <c r="K240" s="21">
        <f t="shared" si="28"/>
        <v>0.27460000000000001</v>
      </c>
    </row>
    <row r="241" spans="1:11" x14ac:dyDescent="0.2">
      <c r="A241" s="19" t="s">
        <v>12</v>
      </c>
      <c r="B241" s="19" t="s">
        <v>237</v>
      </c>
      <c r="C241" s="19" t="s">
        <v>241</v>
      </c>
      <c r="D241" s="13">
        <v>300000</v>
      </c>
      <c r="E241" s="13">
        <v>0</v>
      </c>
      <c r="F241" s="13">
        <v>0</v>
      </c>
      <c r="G241" s="13">
        <f>SUM(D241:F241)</f>
        <v>300000</v>
      </c>
      <c r="H241" s="13">
        <v>38495</v>
      </c>
      <c r="I241" s="13">
        <v>44272</v>
      </c>
      <c r="J241" s="13">
        <f>SUM(H241:I241)</f>
        <v>82767</v>
      </c>
      <c r="K241" s="21">
        <f t="shared" si="28"/>
        <v>0.27589000000000002</v>
      </c>
    </row>
    <row r="242" spans="1:11" x14ac:dyDescent="0.2">
      <c r="A242" s="19" t="s">
        <v>12</v>
      </c>
      <c r="B242" s="19" t="s">
        <v>237</v>
      </c>
      <c r="C242" s="19" t="s">
        <v>12</v>
      </c>
      <c r="D242" s="13">
        <v>4647773</v>
      </c>
      <c r="E242" s="13">
        <v>158000</v>
      </c>
      <c r="F242" s="13">
        <v>0</v>
      </c>
      <c r="G242" s="13">
        <f>SUM(D242:F242)</f>
        <v>4805773</v>
      </c>
      <c r="H242" s="13">
        <v>887683</v>
      </c>
      <c r="I242" s="13">
        <v>845033</v>
      </c>
      <c r="J242" s="13">
        <f>SUM(H242:I242)</f>
        <v>1732716</v>
      </c>
      <c r="K242" s="21">
        <f t="shared" si="28"/>
        <v>0.3605488648756402</v>
      </c>
    </row>
    <row r="243" spans="1:11" x14ac:dyDescent="0.2">
      <c r="A243" s="20" t="s">
        <v>12</v>
      </c>
      <c r="B243" s="20" t="s">
        <v>237</v>
      </c>
      <c r="C243" s="20" t="s">
        <v>46</v>
      </c>
      <c r="D243" s="15">
        <v>7747773</v>
      </c>
      <c r="E243" s="15">
        <v>158000</v>
      </c>
      <c r="F243" s="15">
        <v>0</v>
      </c>
      <c r="G243" s="15">
        <f>SUM(G239:G242)</f>
        <v>7905773</v>
      </c>
      <c r="H243" s="15">
        <v>946178</v>
      </c>
      <c r="I243" s="15">
        <f>SUM(I239:I242)</f>
        <v>1361235</v>
      </c>
      <c r="J243" s="15">
        <f>SUM(J239:J242)</f>
        <v>2307413</v>
      </c>
      <c r="K243" s="24">
        <f t="shared" si="28"/>
        <v>0.29186431231961757</v>
      </c>
    </row>
    <row r="244" spans="1:11" x14ac:dyDescent="0.2">
      <c r="A244" s="6" t="s">
        <v>242</v>
      </c>
      <c r="B244" s="6" t="s">
        <v>243</v>
      </c>
      <c r="C244" s="6" t="s">
        <v>244</v>
      </c>
      <c r="D244" s="7"/>
      <c r="E244" s="7"/>
      <c r="F244" s="7"/>
      <c r="G244" s="7"/>
      <c r="H244" s="7"/>
      <c r="I244" s="7"/>
      <c r="J244" s="7"/>
      <c r="K244" s="12"/>
    </row>
    <row r="245" spans="1:11" x14ac:dyDescent="0.2">
      <c r="A245" s="19" t="s">
        <v>242</v>
      </c>
      <c r="B245" s="19" t="s">
        <v>243</v>
      </c>
      <c r="C245" s="19" t="s">
        <v>245</v>
      </c>
      <c r="D245" s="13">
        <v>23010456400</v>
      </c>
      <c r="E245" s="13">
        <v>214350000</v>
      </c>
      <c r="F245" s="13">
        <v>0</v>
      </c>
      <c r="G245" s="13">
        <f t="shared" ref="G245:G276" si="32">SUM(D245:F245)</f>
        <v>23224806400</v>
      </c>
      <c r="H245" s="13">
        <v>5121686987</v>
      </c>
      <c r="I245" s="13">
        <v>5804229266</v>
      </c>
      <c r="J245" s="13">
        <f t="shared" ref="J245:J276" si="33">SUM(H245:I245)</f>
        <v>10925916253</v>
      </c>
      <c r="K245" s="21">
        <f t="shared" si="28"/>
        <v>0.47044165039842917</v>
      </c>
    </row>
    <row r="246" spans="1:11" x14ac:dyDescent="0.2">
      <c r="A246" s="19" t="s">
        <v>242</v>
      </c>
      <c r="B246" s="19" t="s">
        <v>243</v>
      </c>
      <c r="C246" s="19" t="s">
        <v>246</v>
      </c>
      <c r="D246" s="13">
        <v>18201210700</v>
      </c>
      <c r="E246" s="13">
        <v>0</v>
      </c>
      <c r="F246" s="13">
        <v>0</v>
      </c>
      <c r="G246" s="13">
        <f t="shared" si="32"/>
        <v>18201210700</v>
      </c>
      <c r="H246" s="13">
        <v>4442607750.71</v>
      </c>
      <c r="I246" s="13">
        <v>4329217507</v>
      </c>
      <c r="J246" s="13">
        <f t="shared" si="33"/>
        <v>8771825257.7099991</v>
      </c>
      <c r="K246" s="21">
        <f t="shared" si="28"/>
        <v>0.48193636139325607</v>
      </c>
    </row>
    <row r="247" spans="1:11" x14ac:dyDescent="0.2">
      <c r="A247" s="19" t="s">
        <v>242</v>
      </c>
      <c r="B247" s="19" t="s">
        <v>243</v>
      </c>
      <c r="C247" s="19" t="s">
        <v>247</v>
      </c>
      <c r="D247" s="13">
        <v>5720070600</v>
      </c>
      <c r="E247" s="13">
        <v>0</v>
      </c>
      <c r="F247" s="13">
        <v>0</v>
      </c>
      <c r="G247" s="13">
        <f t="shared" si="32"/>
        <v>5720070600</v>
      </c>
      <c r="H247" s="13">
        <v>1205778393.5799999</v>
      </c>
      <c r="I247" s="13">
        <v>2318578181</v>
      </c>
      <c r="J247" s="13">
        <f t="shared" si="33"/>
        <v>3524356574.5799999</v>
      </c>
      <c r="K247" s="21">
        <f t="shared" si="28"/>
        <v>0.61613864950897634</v>
      </c>
    </row>
    <row r="248" spans="1:11" x14ac:dyDescent="0.2">
      <c r="A248" s="19" t="s">
        <v>242</v>
      </c>
      <c r="B248" s="19" t="s">
        <v>243</v>
      </c>
      <c r="C248" s="19" t="s">
        <v>248</v>
      </c>
      <c r="D248" s="13">
        <v>4112236600</v>
      </c>
      <c r="E248" s="13">
        <v>0</v>
      </c>
      <c r="F248" s="13">
        <v>180200000</v>
      </c>
      <c r="G248" s="13">
        <f t="shared" si="32"/>
        <v>4292436600</v>
      </c>
      <c r="H248" s="13">
        <v>840706215</v>
      </c>
      <c r="I248" s="13">
        <v>996572124</v>
      </c>
      <c r="J248" s="13">
        <f t="shared" si="33"/>
        <v>1837278339</v>
      </c>
      <c r="K248" s="21">
        <f t="shared" si="28"/>
        <v>0.42802690178347652</v>
      </c>
    </row>
    <row r="249" spans="1:11" x14ac:dyDescent="0.2">
      <c r="A249" s="19" t="s">
        <v>242</v>
      </c>
      <c r="B249" s="19" t="s">
        <v>243</v>
      </c>
      <c r="C249" s="19" t="s">
        <v>249</v>
      </c>
      <c r="D249" s="13">
        <v>1965080700</v>
      </c>
      <c r="E249" s="13">
        <v>0</v>
      </c>
      <c r="F249" s="13">
        <v>0</v>
      </c>
      <c r="G249" s="13">
        <f t="shared" si="32"/>
        <v>1965080700</v>
      </c>
      <c r="H249" s="13">
        <v>195783927</v>
      </c>
      <c r="I249" s="13">
        <v>359448802</v>
      </c>
      <c r="J249" s="13">
        <f t="shared" si="33"/>
        <v>555232729</v>
      </c>
      <c r="K249" s="21">
        <f t="shared" si="28"/>
        <v>0.28254958129709379</v>
      </c>
    </row>
    <row r="250" spans="1:11" x14ac:dyDescent="0.2">
      <c r="A250" s="19" t="s">
        <v>242</v>
      </c>
      <c r="B250" s="19" t="s">
        <v>243</v>
      </c>
      <c r="C250" s="19" t="s">
        <v>250</v>
      </c>
      <c r="D250" s="13">
        <v>1498892600</v>
      </c>
      <c r="E250" s="13">
        <v>0</v>
      </c>
      <c r="F250" s="13">
        <v>0</v>
      </c>
      <c r="G250" s="13">
        <f t="shared" si="32"/>
        <v>1498892600</v>
      </c>
      <c r="H250" s="13">
        <v>368099828</v>
      </c>
      <c r="I250" s="13">
        <v>371599732</v>
      </c>
      <c r="J250" s="13">
        <f t="shared" si="33"/>
        <v>739699560</v>
      </c>
      <c r="K250" s="21">
        <f t="shared" si="28"/>
        <v>0.49349737266032268</v>
      </c>
    </row>
    <row r="251" spans="1:11" x14ac:dyDescent="0.2">
      <c r="A251" s="19" t="s">
        <v>242</v>
      </c>
      <c r="B251" s="19" t="s">
        <v>243</v>
      </c>
      <c r="C251" s="19" t="s">
        <v>251</v>
      </c>
      <c r="D251" s="13">
        <v>1218989200</v>
      </c>
      <c r="E251" s="13">
        <v>0</v>
      </c>
      <c r="F251" s="13">
        <v>0</v>
      </c>
      <c r="G251" s="13">
        <f t="shared" si="32"/>
        <v>1218989200</v>
      </c>
      <c r="H251" s="13">
        <v>245003599</v>
      </c>
      <c r="I251" s="13">
        <v>254690877</v>
      </c>
      <c r="J251" s="13">
        <f t="shared" si="33"/>
        <v>499694476</v>
      </c>
      <c r="K251" s="21">
        <f t="shared" si="28"/>
        <v>0.40992526923126144</v>
      </c>
    </row>
    <row r="252" spans="1:11" x14ac:dyDescent="0.2">
      <c r="A252" s="19" t="s">
        <v>242</v>
      </c>
      <c r="B252" s="19" t="s">
        <v>243</v>
      </c>
      <c r="C252" s="19" t="s">
        <v>252</v>
      </c>
      <c r="D252" s="13">
        <v>1022875500</v>
      </c>
      <c r="E252" s="13">
        <v>0</v>
      </c>
      <c r="F252" s="13">
        <v>0</v>
      </c>
      <c r="G252" s="13">
        <f t="shared" si="32"/>
        <v>1022875500</v>
      </c>
      <c r="H252" s="13">
        <v>175434035.77000001</v>
      </c>
      <c r="I252" s="13">
        <v>178093237</v>
      </c>
      <c r="J252" s="13">
        <f t="shared" si="33"/>
        <v>353527272.76999998</v>
      </c>
      <c r="K252" s="21">
        <f t="shared" si="28"/>
        <v>0.34562101914651389</v>
      </c>
    </row>
    <row r="253" spans="1:11" x14ac:dyDescent="0.2">
      <c r="A253" s="19" t="s">
        <v>242</v>
      </c>
      <c r="B253" s="19" t="s">
        <v>243</v>
      </c>
      <c r="C253" s="19" t="s">
        <v>253</v>
      </c>
      <c r="D253" s="13">
        <v>939443900</v>
      </c>
      <c r="E253" s="13">
        <v>0</v>
      </c>
      <c r="F253" s="13">
        <v>0</v>
      </c>
      <c r="G253" s="13">
        <f t="shared" si="32"/>
        <v>939443900</v>
      </c>
      <c r="H253" s="13">
        <v>232771166.61000001</v>
      </c>
      <c r="I253" s="13">
        <v>242068195</v>
      </c>
      <c r="J253" s="13">
        <f t="shared" si="33"/>
        <v>474839361.61000001</v>
      </c>
      <c r="K253" s="21">
        <f t="shared" si="28"/>
        <v>0.50544727749043883</v>
      </c>
    </row>
    <row r="254" spans="1:11" x14ac:dyDescent="0.2">
      <c r="A254" s="19" t="s">
        <v>242</v>
      </c>
      <c r="B254" s="19" t="s">
        <v>243</v>
      </c>
      <c r="C254" s="19" t="s">
        <v>254</v>
      </c>
      <c r="D254" s="13">
        <v>911706900</v>
      </c>
      <c r="E254" s="13">
        <v>0</v>
      </c>
      <c r="F254" s="13">
        <v>0</v>
      </c>
      <c r="G254" s="13">
        <f t="shared" si="32"/>
        <v>911706900</v>
      </c>
      <c r="H254" s="13">
        <v>208974274</v>
      </c>
      <c r="I254" s="13">
        <v>259804721</v>
      </c>
      <c r="J254" s="13">
        <f t="shared" si="33"/>
        <v>468778995</v>
      </c>
      <c r="K254" s="21">
        <f t="shared" si="28"/>
        <v>0.51417730303456077</v>
      </c>
    </row>
    <row r="255" spans="1:11" x14ac:dyDescent="0.2">
      <c r="A255" s="19" t="s">
        <v>242</v>
      </c>
      <c r="B255" s="19" t="s">
        <v>243</v>
      </c>
      <c r="C255" s="26" t="s">
        <v>255</v>
      </c>
      <c r="D255" s="13">
        <v>805230300</v>
      </c>
      <c r="E255" s="13">
        <v>0</v>
      </c>
      <c r="F255" s="13">
        <v>0</v>
      </c>
      <c r="G255" s="13">
        <f t="shared" si="32"/>
        <v>805230300</v>
      </c>
      <c r="H255" s="13">
        <v>191504286</v>
      </c>
      <c r="I255" s="13">
        <v>197812290</v>
      </c>
      <c r="J255" s="13">
        <f t="shared" si="33"/>
        <v>389316576</v>
      </c>
      <c r="K255" s="21">
        <f t="shared" si="28"/>
        <v>0.48348475709371591</v>
      </c>
    </row>
    <row r="256" spans="1:11" x14ac:dyDescent="0.2">
      <c r="A256" s="19" t="s">
        <v>242</v>
      </c>
      <c r="B256" s="19" t="s">
        <v>243</v>
      </c>
      <c r="C256" s="19" t="s">
        <v>256</v>
      </c>
      <c r="D256" s="13">
        <v>758680300</v>
      </c>
      <c r="E256" s="13">
        <v>0</v>
      </c>
      <c r="F256" s="13">
        <v>0</v>
      </c>
      <c r="G256" s="13">
        <f t="shared" si="32"/>
        <v>758680300</v>
      </c>
      <c r="H256" s="13">
        <v>192712167</v>
      </c>
      <c r="I256" s="13">
        <v>200582816</v>
      </c>
      <c r="J256" s="13">
        <f t="shared" si="33"/>
        <v>393294983</v>
      </c>
      <c r="K256" s="21">
        <f t="shared" si="28"/>
        <v>0.51839356182044005</v>
      </c>
    </row>
    <row r="257" spans="1:11" x14ac:dyDescent="0.2">
      <c r="A257" s="19" t="s">
        <v>242</v>
      </c>
      <c r="B257" s="19" t="s">
        <v>243</v>
      </c>
      <c r="C257" s="19" t="s">
        <v>257</v>
      </c>
      <c r="D257" s="13">
        <v>727477100</v>
      </c>
      <c r="E257" s="13">
        <v>0</v>
      </c>
      <c r="F257" s="13">
        <v>0</v>
      </c>
      <c r="G257" s="13">
        <f t="shared" si="32"/>
        <v>727477100</v>
      </c>
      <c r="H257" s="13">
        <v>186203118</v>
      </c>
      <c r="I257" s="13">
        <v>186203094</v>
      </c>
      <c r="J257" s="13">
        <f t="shared" si="33"/>
        <v>372406212</v>
      </c>
      <c r="K257" s="21">
        <f t="shared" si="28"/>
        <v>0.51191468707399856</v>
      </c>
    </row>
    <row r="258" spans="1:11" x14ac:dyDescent="0.2">
      <c r="A258" s="19" t="s">
        <v>242</v>
      </c>
      <c r="B258" s="19" t="s">
        <v>243</v>
      </c>
      <c r="C258" s="19" t="s">
        <v>258</v>
      </c>
      <c r="D258" s="13">
        <v>720808200</v>
      </c>
      <c r="E258" s="13">
        <v>0</v>
      </c>
      <c r="F258" s="13">
        <v>0</v>
      </c>
      <c r="G258" s="13">
        <f t="shared" si="32"/>
        <v>720808200</v>
      </c>
      <c r="H258" s="13">
        <v>179337260.81</v>
      </c>
      <c r="I258" s="13">
        <v>178489110</v>
      </c>
      <c r="J258" s="13">
        <f t="shared" si="33"/>
        <v>357826370.81</v>
      </c>
      <c r="K258" s="21">
        <f t="shared" si="28"/>
        <v>0.49642383481486474</v>
      </c>
    </row>
    <row r="259" spans="1:11" x14ac:dyDescent="0.2">
      <c r="A259" s="19" t="s">
        <v>242</v>
      </c>
      <c r="B259" s="19" t="s">
        <v>243</v>
      </c>
      <c r="C259" s="19" t="s">
        <v>259</v>
      </c>
      <c r="D259" s="13">
        <v>658195500</v>
      </c>
      <c r="E259" s="13">
        <v>-240600000</v>
      </c>
      <c r="F259" s="13">
        <v>0</v>
      </c>
      <c r="G259" s="13">
        <f t="shared" si="32"/>
        <v>417595500</v>
      </c>
      <c r="H259" s="13">
        <v>106591210</v>
      </c>
      <c r="I259" s="13">
        <v>141860357</v>
      </c>
      <c r="J259" s="13">
        <f t="shared" si="33"/>
        <v>248451567</v>
      </c>
      <c r="K259" s="21">
        <f t="shared" si="28"/>
        <v>0.5949574815820573</v>
      </c>
    </row>
    <row r="260" spans="1:11" x14ac:dyDescent="0.2">
      <c r="A260" s="19" t="s">
        <v>242</v>
      </c>
      <c r="B260" s="19" t="s">
        <v>243</v>
      </c>
      <c r="C260" s="19" t="s">
        <v>260</v>
      </c>
      <c r="D260" s="13">
        <v>569836400</v>
      </c>
      <c r="E260" s="13">
        <v>0</v>
      </c>
      <c r="F260" s="13">
        <v>0</v>
      </c>
      <c r="G260" s="13">
        <f t="shared" si="32"/>
        <v>569836400</v>
      </c>
      <c r="H260" s="13">
        <v>185332536.34999999</v>
      </c>
      <c r="I260" s="13">
        <v>138360197</v>
      </c>
      <c r="J260" s="13">
        <f t="shared" si="33"/>
        <v>323692733.35000002</v>
      </c>
      <c r="K260" s="21">
        <f t="shared" si="28"/>
        <v>0.56804502722184824</v>
      </c>
    </row>
    <row r="261" spans="1:11" x14ac:dyDescent="0.2">
      <c r="A261" s="19" t="s">
        <v>242</v>
      </c>
      <c r="B261" s="19" t="s">
        <v>243</v>
      </c>
      <c r="C261" s="19" t="s">
        <v>261</v>
      </c>
      <c r="D261" s="13">
        <v>488187800</v>
      </c>
      <c r="E261" s="13">
        <v>0</v>
      </c>
      <c r="F261" s="13">
        <v>0</v>
      </c>
      <c r="G261" s="13">
        <f t="shared" si="32"/>
        <v>488187800</v>
      </c>
      <c r="H261" s="13">
        <v>127185158</v>
      </c>
      <c r="I261" s="13">
        <v>128530609</v>
      </c>
      <c r="J261" s="13">
        <f t="shared" si="33"/>
        <v>255715767</v>
      </c>
      <c r="K261" s="21">
        <f t="shared" si="28"/>
        <v>0.52380613976834323</v>
      </c>
    </row>
    <row r="262" spans="1:11" x14ac:dyDescent="0.2">
      <c r="A262" s="19" t="s">
        <v>242</v>
      </c>
      <c r="B262" s="19" t="s">
        <v>243</v>
      </c>
      <c r="C262" s="19" t="s">
        <v>262</v>
      </c>
      <c r="D262" s="13">
        <v>484654400</v>
      </c>
      <c r="E262" s="13">
        <v>0</v>
      </c>
      <c r="F262" s="13">
        <v>0</v>
      </c>
      <c r="G262" s="13">
        <f t="shared" si="32"/>
        <v>484654400</v>
      </c>
      <c r="H262" s="13">
        <v>115799714</v>
      </c>
      <c r="I262" s="13">
        <v>117866392</v>
      </c>
      <c r="J262" s="13">
        <f t="shared" si="33"/>
        <v>233666106</v>
      </c>
      <c r="K262" s="21">
        <f t="shared" si="28"/>
        <v>0.4821293399998019</v>
      </c>
    </row>
    <row r="263" spans="1:11" x14ac:dyDescent="0.2">
      <c r="A263" s="19" t="s">
        <v>242</v>
      </c>
      <c r="B263" s="19" t="s">
        <v>243</v>
      </c>
      <c r="C263" s="19" t="s">
        <v>263</v>
      </c>
      <c r="D263" s="13">
        <v>444793500</v>
      </c>
      <c r="E263" s="13">
        <v>0</v>
      </c>
      <c r="F263" s="13">
        <v>0</v>
      </c>
      <c r="G263" s="13">
        <f t="shared" si="32"/>
        <v>444793500</v>
      </c>
      <c r="H263" s="13">
        <v>25773729.489999998</v>
      </c>
      <c r="I263" s="13">
        <v>30047322</v>
      </c>
      <c r="J263" s="13">
        <f t="shared" si="33"/>
        <v>55821051.489999995</v>
      </c>
      <c r="K263" s="21">
        <f t="shared" si="28"/>
        <v>0.12549880223069806</v>
      </c>
    </row>
    <row r="264" spans="1:11" x14ac:dyDescent="0.2">
      <c r="A264" s="19" t="s">
        <v>242</v>
      </c>
      <c r="B264" s="19" t="s">
        <v>243</v>
      </c>
      <c r="C264" s="19" t="s">
        <v>264</v>
      </c>
      <c r="D264" s="13">
        <v>366020100</v>
      </c>
      <c r="E264" s="13">
        <v>0</v>
      </c>
      <c r="F264" s="13">
        <v>0</v>
      </c>
      <c r="G264" s="13">
        <f t="shared" si="32"/>
        <v>366020100</v>
      </c>
      <c r="H264" s="13">
        <v>53012985</v>
      </c>
      <c r="I264" s="13">
        <v>178054752</v>
      </c>
      <c r="J264" s="13">
        <f t="shared" si="33"/>
        <v>231067737</v>
      </c>
      <c r="K264" s="21">
        <f t="shared" si="28"/>
        <v>0.63129794511285031</v>
      </c>
    </row>
    <row r="265" spans="1:11" x14ac:dyDescent="0.2">
      <c r="A265" s="19" t="s">
        <v>242</v>
      </c>
      <c r="B265" s="19" t="s">
        <v>243</v>
      </c>
      <c r="C265" s="19" t="s">
        <v>265</v>
      </c>
      <c r="D265" s="13">
        <v>355126000</v>
      </c>
      <c r="E265" s="13">
        <v>0</v>
      </c>
      <c r="F265" s="13">
        <v>0</v>
      </c>
      <c r="G265" s="13">
        <f t="shared" si="32"/>
        <v>355126000</v>
      </c>
      <c r="H265" s="13">
        <v>102356533</v>
      </c>
      <c r="I265" s="13">
        <v>108912355</v>
      </c>
      <c r="J265" s="13">
        <f t="shared" si="33"/>
        <v>211268888</v>
      </c>
      <c r="K265" s="21">
        <f t="shared" si="28"/>
        <v>0.59491247613523091</v>
      </c>
    </row>
    <row r="266" spans="1:11" x14ac:dyDescent="0.2">
      <c r="A266" s="19" t="s">
        <v>242</v>
      </c>
      <c r="B266" s="19" t="s">
        <v>243</v>
      </c>
      <c r="C266" s="19" t="s">
        <v>266</v>
      </c>
      <c r="D266" s="13">
        <v>345804700</v>
      </c>
      <c r="E266" s="13">
        <v>0</v>
      </c>
      <c r="F266" s="13">
        <v>0</v>
      </c>
      <c r="G266" s="13">
        <f t="shared" si="32"/>
        <v>345804700</v>
      </c>
      <c r="H266" s="13">
        <v>82529242</v>
      </c>
      <c r="I266" s="13">
        <v>87032847</v>
      </c>
      <c r="J266" s="13">
        <f t="shared" si="33"/>
        <v>169562089</v>
      </c>
      <c r="K266" s="21">
        <f t="shared" ref="K266:K391" si="34">J266/G266</f>
        <v>0.49034061422531272</v>
      </c>
    </row>
    <row r="267" spans="1:11" x14ac:dyDescent="0.2">
      <c r="A267" s="19" t="s">
        <v>242</v>
      </c>
      <c r="B267" s="19" t="s">
        <v>243</v>
      </c>
      <c r="C267" s="19" t="s">
        <v>267</v>
      </c>
      <c r="D267" s="13">
        <v>261773400</v>
      </c>
      <c r="E267" s="13">
        <v>0</v>
      </c>
      <c r="F267" s="13">
        <v>0</v>
      </c>
      <c r="G267" s="13">
        <f t="shared" si="32"/>
        <v>261773400</v>
      </c>
      <c r="H267" s="13">
        <v>58859868</v>
      </c>
      <c r="I267" s="13">
        <v>52859844</v>
      </c>
      <c r="J267" s="13">
        <f t="shared" si="33"/>
        <v>111719712</v>
      </c>
      <c r="K267" s="21">
        <f t="shared" si="34"/>
        <v>0.42678023053526448</v>
      </c>
    </row>
    <row r="268" spans="1:11" x14ac:dyDescent="0.2">
      <c r="A268" s="19" t="s">
        <v>242</v>
      </c>
      <c r="B268" s="19" t="s">
        <v>243</v>
      </c>
      <c r="C268" s="19" t="s">
        <v>268</v>
      </c>
      <c r="D268" s="13">
        <v>225567500</v>
      </c>
      <c r="E268" s="13">
        <v>0</v>
      </c>
      <c r="F268" s="13">
        <v>0</v>
      </c>
      <c r="G268" s="13">
        <f t="shared" si="32"/>
        <v>225567500</v>
      </c>
      <c r="H268" s="13">
        <v>62362269</v>
      </c>
      <c r="I268" s="13">
        <v>78114668</v>
      </c>
      <c r="J268" s="13">
        <f t="shared" si="33"/>
        <v>140476937</v>
      </c>
      <c r="K268" s="21">
        <f t="shared" si="34"/>
        <v>0.62277117492546574</v>
      </c>
    </row>
    <row r="269" spans="1:11" x14ac:dyDescent="0.2">
      <c r="A269" s="19" t="s">
        <v>242</v>
      </c>
      <c r="B269" s="19" t="s">
        <v>243</v>
      </c>
      <c r="C269" s="19" t="s">
        <v>269</v>
      </c>
      <c r="D269" s="13">
        <v>206892900</v>
      </c>
      <c r="E269" s="13">
        <v>0</v>
      </c>
      <c r="F269" s="13">
        <v>0</v>
      </c>
      <c r="G269" s="13">
        <f t="shared" si="32"/>
        <v>206892900</v>
      </c>
      <c r="H269" s="13">
        <v>35779476</v>
      </c>
      <c r="I269" s="13">
        <v>35779476</v>
      </c>
      <c r="J269" s="13">
        <f t="shared" si="33"/>
        <v>71558952</v>
      </c>
      <c r="K269" s="21">
        <f t="shared" si="34"/>
        <v>0.34587437268267784</v>
      </c>
    </row>
    <row r="270" spans="1:11" x14ac:dyDescent="0.2">
      <c r="A270" s="19" t="s">
        <v>242</v>
      </c>
      <c r="B270" s="19" t="s">
        <v>243</v>
      </c>
      <c r="C270" s="19" t="s">
        <v>270</v>
      </c>
      <c r="D270" s="13">
        <v>204404400</v>
      </c>
      <c r="E270" s="13">
        <v>0</v>
      </c>
      <c r="F270" s="13">
        <v>0</v>
      </c>
      <c r="G270" s="13">
        <f t="shared" si="32"/>
        <v>204404400</v>
      </c>
      <c r="H270" s="13">
        <v>108526658</v>
      </c>
      <c r="I270" s="13">
        <v>32141818</v>
      </c>
      <c r="J270" s="13">
        <f t="shared" si="33"/>
        <v>140668476</v>
      </c>
      <c r="K270" s="21">
        <f t="shared" si="34"/>
        <v>0.68818712317347375</v>
      </c>
    </row>
    <row r="271" spans="1:11" x14ac:dyDescent="0.2">
      <c r="A271" s="19" t="s">
        <v>242</v>
      </c>
      <c r="B271" s="19" t="s">
        <v>243</v>
      </c>
      <c r="C271" s="19" t="s">
        <v>271</v>
      </c>
      <c r="D271" s="13">
        <v>200000000</v>
      </c>
      <c r="E271" s="13">
        <v>0</v>
      </c>
      <c r="F271" s="13">
        <v>0</v>
      </c>
      <c r="G271" s="13">
        <f t="shared" si="32"/>
        <v>200000000</v>
      </c>
      <c r="H271" s="13">
        <v>0</v>
      </c>
      <c r="I271" s="13">
        <v>100634084</v>
      </c>
      <c r="J271" s="13">
        <f t="shared" si="33"/>
        <v>100634084</v>
      </c>
      <c r="K271" s="21">
        <f t="shared" si="34"/>
        <v>0.50317042000000001</v>
      </c>
    </row>
    <row r="272" spans="1:11" x14ac:dyDescent="0.2">
      <c r="A272" s="19" t="s">
        <v>242</v>
      </c>
      <c r="B272" s="19" t="s">
        <v>243</v>
      </c>
      <c r="C272" s="19" t="s">
        <v>272</v>
      </c>
      <c r="D272" s="13">
        <v>149444400</v>
      </c>
      <c r="E272" s="13">
        <v>0</v>
      </c>
      <c r="F272" s="13">
        <v>0</v>
      </c>
      <c r="G272" s="13">
        <f t="shared" si="32"/>
        <v>149444400</v>
      </c>
      <c r="H272" s="13">
        <v>7170</v>
      </c>
      <c r="I272" s="13">
        <v>5028885</v>
      </c>
      <c r="J272" s="13">
        <f t="shared" si="33"/>
        <v>5036055</v>
      </c>
      <c r="K272" s="21">
        <f t="shared" si="34"/>
        <v>3.3698519315544781E-2</v>
      </c>
    </row>
    <row r="273" spans="1:11" x14ac:dyDescent="0.2">
      <c r="A273" s="19" t="s">
        <v>242</v>
      </c>
      <c r="B273" s="19" t="s">
        <v>243</v>
      </c>
      <c r="C273" s="19" t="s">
        <v>273</v>
      </c>
      <c r="D273" s="13">
        <v>120693100</v>
      </c>
      <c r="E273" s="13">
        <v>0</v>
      </c>
      <c r="F273" s="13">
        <v>0</v>
      </c>
      <c r="G273" s="13">
        <f t="shared" si="32"/>
        <v>120693100</v>
      </c>
      <c r="H273" s="13">
        <v>11462914.560000001</v>
      </c>
      <c r="I273" s="13">
        <v>11574684</v>
      </c>
      <c r="J273" s="13">
        <f t="shared" si="33"/>
        <v>23037598.560000002</v>
      </c>
      <c r="K273" s="21">
        <f t="shared" si="34"/>
        <v>0.19087751130760583</v>
      </c>
    </row>
    <row r="274" spans="1:11" x14ac:dyDescent="0.2">
      <c r="A274" s="19" t="s">
        <v>242</v>
      </c>
      <c r="B274" s="19" t="s">
        <v>243</v>
      </c>
      <c r="C274" s="19" t="s">
        <v>274</v>
      </c>
      <c r="D274" s="13">
        <v>104674200</v>
      </c>
      <c r="E274" s="13">
        <v>0</v>
      </c>
      <c r="F274" s="13">
        <v>0</v>
      </c>
      <c r="G274" s="13">
        <f t="shared" si="32"/>
        <v>104674200</v>
      </c>
      <c r="H274" s="13">
        <v>31370266.23</v>
      </c>
      <c r="I274" s="13">
        <v>27195733</v>
      </c>
      <c r="J274" s="13">
        <f t="shared" si="33"/>
        <v>58565999.230000004</v>
      </c>
      <c r="K274" s="21">
        <f t="shared" si="34"/>
        <v>0.55950749305941683</v>
      </c>
    </row>
    <row r="275" spans="1:11" x14ac:dyDescent="0.2">
      <c r="A275" s="19" t="s">
        <v>242</v>
      </c>
      <c r="B275" s="19" t="s">
        <v>243</v>
      </c>
      <c r="C275" s="19" t="s">
        <v>275</v>
      </c>
      <c r="D275" s="13">
        <v>91294700</v>
      </c>
      <c r="E275" s="13">
        <v>0</v>
      </c>
      <c r="F275" s="13">
        <v>0</v>
      </c>
      <c r="G275" s="13">
        <f t="shared" si="32"/>
        <v>91294700</v>
      </c>
      <c r="H275" s="13">
        <v>22566328</v>
      </c>
      <c r="I275" s="13">
        <v>22566324</v>
      </c>
      <c r="J275" s="13">
        <f t="shared" si="33"/>
        <v>45132652</v>
      </c>
      <c r="K275" s="21">
        <f t="shared" si="34"/>
        <v>0.49436223570481092</v>
      </c>
    </row>
    <row r="276" spans="1:11" x14ac:dyDescent="0.2">
      <c r="A276" s="19" t="s">
        <v>242</v>
      </c>
      <c r="B276" s="19" t="s">
        <v>243</v>
      </c>
      <c r="C276" s="19" t="s">
        <v>276</v>
      </c>
      <c r="D276" s="13">
        <v>78258900</v>
      </c>
      <c r="E276" s="13">
        <v>0</v>
      </c>
      <c r="F276" s="13">
        <v>0</v>
      </c>
      <c r="G276" s="13">
        <f t="shared" si="32"/>
        <v>78258900</v>
      </c>
      <c r="H276" s="13">
        <v>19956265</v>
      </c>
      <c r="I276" s="13">
        <v>19871546</v>
      </c>
      <c r="J276" s="13">
        <f t="shared" si="33"/>
        <v>39827811</v>
      </c>
      <c r="K276" s="21">
        <f t="shared" si="34"/>
        <v>0.50892372624711057</v>
      </c>
    </row>
    <row r="277" spans="1:11" x14ac:dyDescent="0.2">
      <c r="A277" s="19" t="s">
        <v>242</v>
      </c>
      <c r="B277" s="19" t="s">
        <v>243</v>
      </c>
      <c r="C277" s="19" t="s">
        <v>277</v>
      </c>
      <c r="D277" s="13">
        <v>74898000</v>
      </c>
      <c r="E277" s="13">
        <v>0</v>
      </c>
      <c r="F277" s="13">
        <v>0</v>
      </c>
      <c r="G277" s="13">
        <f t="shared" ref="G277:G301" si="35">SUM(D277:F277)</f>
        <v>74898000</v>
      </c>
      <c r="H277" s="13">
        <v>17944452</v>
      </c>
      <c r="I277" s="13">
        <v>17944416</v>
      </c>
      <c r="J277" s="13">
        <f t="shared" ref="J277:J301" si="36">SUM(H277:I277)</f>
        <v>35888868</v>
      </c>
      <c r="K277" s="21">
        <f t="shared" si="34"/>
        <v>0.47916991107906753</v>
      </c>
    </row>
    <row r="278" spans="1:11" x14ac:dyDescent="0.2">
      <c r="A278" s="19" t="s">
        <v>242</v>
      </c>
      <c r="B278" s="19" t="s">
        <v>243</v>
      </c>
      <c r="C278" s="19" t="s">
        <v>278</v>
      </c>
      <c r="D278" s="13">
        <v>68000000</v>
      </c>
      <c r="E278" s="13">
        <v>0</v>
      </c>
      <c r="F278" s="13">
        <v>0</v>
      </c>
      <c r="G278" s="13">
        <f t="shared" si="35"/>
        <v>68000000</v>
      </c>
      <c r="H278" s="13">
        <v>19956900.690000001</v>
      </c>
      <c r="I278" s="13">
        <v>10049346</v>
      </c>
      <c r="J278" s="13">
        <f t="shared" si="36"/>
        <v>30006246.690000001</v>
      </c>
      <c r="K278" s="21">
        <f t="shared" si="34"/>
        <v>0.44126833367647061</v>
      </c>
    </row>
    <row r="279" spans="1:11" x14ac:dyDescent="0.2">
      <c r="A279" s="19" t="s">
        <v>242</v>
      </c>
      <c r="B279" s="19" t="s">
        <v>243</v>
      </c>
      <c r="C279" s="19" t="s">
        <v>279</v>
      </c>
      <c r="D279" s="13">
        <v>65836900</v>
      </c>
      <c r="E279" s="13">
        <v>0</v>
      </c>
      <c r="F279" s="13">
        <v>0</v>
      </c>
      <c r="G279" s="13">
        <f t="shared" si="35"/>
        <v>65836900</v>
      </c>
      <c r="H279" s="13">
        <v>18069668</v>
      </c>
      <c r="I279" s="13">
        <v>30300720</v>
      </c>
      <c r="J279" s="13">
        <f t="shared" si="36"/>
        <v>48370388</v>
      </c>
      <c r="K279" s="21">
        <f t="shared" si="34"/>
        <v>0.7347002668716176</v>
      </c>
    </row>
    <row r="280" spans="1:11" x14ac:dyDescent="0.2">
      <c r="A280" s="19" t="s">
        <v>242</v>
      </c>
      <c r="B280" s="19" t="s">
        <v>243</v>
      </c>
      <c r="C280" s="19" t="s">
        <v>280</v>
      </c>
      <c r="D280" s="13">
        <v>63935200</v>
      </c>
      <c r="E280" s="13">
        <v>0</v>
      </c>
      <c r="F280" s="13">
        <v>0</v>
      </c>
      <c r="G280" s="13">
        <f t="shared" si="35"/>
        <v>63935200</v>
      </c>
      <c r="H280" s="13">
        <v>18736172</v>
      </c>
      <c r="I280" s="13">
        <v>11704768</v>
      </c>
      <c r="J280" s="13">
        <f t="shared" si="36"/>
        <v>30440940</v>
      </c>
      <c r="K280" s="21">
        <f t="shared" si="34"/>
        <v>0.47612176078279256</v>
      </c>
    </row>
    <row r="281" spans="1:11" x14ac:dyDescent="0.2">
      <c r="A281" s="19" t="s">
        <v>242</v>
      </c>
      <c r="B281" s="19" t="s">
        <v>243</v>
      </c>
      <c r="C281" s="19" t="s">
        <v>281</v>
      </c>
      <c r="D281" s="13">
        <v>59408600</v>
      </c>
      <c r="E281" s="13">
        <v>0</v>
      </c>
      <c r="F281" s="13">
        <v>0</v>
      </c>
      <c r="G281" s="13">
        <f t="shared" si="35"/>
        <v>59408600</v>
      </c>
      <c r="H281" s="13">
        <v>10599956</v>
      </c>
      <c r="I281" s="13">
        <v>12874434</v>
      </c>
      <c r="J281" s="13">
        <f t="shared" si="36"/>
        <v>23474390</v>
      </c>
      <c r="K281" s="21">
        <f t="shared" si="34"/>
        <v>0.39513454281030019</v>
      </c>
    </row>
    <row r="282" spans="1:11" x14ac:dyDescent="0.2">
      <c r="A282" s="19" t="s">
        <v>242</v>
      </c>
      <c r="B282" s="19" t="s">
        <v>243</v>
      </c>
      <c r="C282" s="19" t="s">
        <v>282</v>
      </c>
      <c r="D282" s="13">
        <v>48181600</v>
      </c>
      <c r="E282" s="13">
        <v>0</v>
      </c>
      <c r="F282" s="13">
        <v>0</v>
      </c>
      <c r="G282" s="13">
        <f t="shared" si="35"/>
        <v>48181600</v>
      </c>
      <c r="H282" s="13">
        <v>11655606.42</v>
      </c>
      <c r="I282" s="13">
        <v>13683993</v>
      </c>
      <c r="J282" s="13">
        <f t="shared" si="36"/>
        <v>25339599.420000002</v>
      </c>
      <c r="K282" s="21">
        <f t="shared" si="34"/>
        <v>0.52591859589552858</v>
      </c>
    </row>
    <row r="283" spans="1:11" x14ac:dyDescent="0.2">
      <c r="A283" s="19" t="s">
        <v>242</v>
      </c>
      <c r="B283" s="19" t="s">
        <v>243</v>
      </c>
      <c r="C283" s="19" t="s">
        <v>283</v>
      </c>
      <c r="D283" s="13">
        <v>40600000</v>
      </c>
      <c r="E283" s="13">
        <v>0</v>
      </c>
      <c r="F283" s="13">
        <v>0</v>
      </c>
      <c r="G283" s="13">
        <f t="shared" si="35"/>
        <v>40600000</v>
      </c>
      <c r="H283" s="13">
        <v>0</v>
      </c>
      <c r="I283" s="13">
        <v>0</v>
      </c>
      <c r="J283" s="13">
        <f t="shared" si="36"/>
        <v>0</v>
      </c>
      <c r="K283" s="21">
        <f t="shared" si="34"/>
        <v>0</v>
      </c>
    </row>
    <row r="284" spans="1:11" x14ac:dyDescent="0.2">
      <c r="A284" s="19" t="s">
        <v>242</v>
      </c>
      <c r="B284" s="19" t="s">
        <v>243</v>
      </c>
      <c r="C284" s="19" t="s">
        <v>284</v>
      </c>
      <c r="D284" s="13">
        <v>40000000</v>
      </c>
      <c r="E284" s="13">
        <v>0</v>
      </c>
      <c r="F284" s="13">
        <v>0</v>
      </c>
      <c r="G284" s="13">
        <f t="shared" si="35"/>
        <v>40000000</v>
      </c>
      <c r="H284" s="13">
        <v>23445644</v>
      </c>
      <c r="I284" s="13">
        <v>5595049</v>
      </c>
      <c r="J284" s="13">
        <f t="shared" si="36"/>
        <v>29040693</v>
      </c>
      <c r="K284" s="21">
        <f t="shared" si="34"/>
        <v>0.72601732500000005</v>
      </c>
    </row>
    <row r="285" spans="1:11" x14ac:dyDescent="0.2">
      <c r="A285" s="19" t="s">
        <v>242</v>
      </c>
      <c r="B285" s="19" t="s">
        <v>243</v>
      </c>
      <c r="C285" s="19" t="s">
        <v>285</v>
      </c>
      <c r="D285" s="13">
        <v>32415500</v>
      </c>
      <c r="E285" s="13">
        <v>0</v>
      </c>
      <c r="F285" s="13">
        <v>0</v>
      </c>
      <c r="G285" s="13">
        <f t="shared" si="35"/>
        <v>32415500</v>
      </c>
      <c r="H285" s="13">
        <v>5315939</v>
      </c>
      <c r="I285" s="13">
        <v>7434267</v>
      </c>
      <c r="J285" s="13">
        <f t="shared" si="36"/>
        <v>12750206</v>
      </c>
      <c r="K285" s="21">
        <f t="shared" si="34"/>
        <v>0.39333670620536471</v>
      </c>
    </row>
    <row r="286" spans="1:11" x14ac:dyDescent="0.2">
      <c r="A286" s="19" t="s">
        <v>242</v>
      </c>
      <c r="B286" s="19" t="s">
        <v>243</v>
      </c>
      <c r="C286" s="19" t="s">
        <v>286</v>
      </c>
      <c r="D286" s="13">
        <v>31909500</v>
      </c>
      <c r="E286" s="13">
        <v>0</v>
      </c>
      <c r="F286" s="13">
        <v>0</v>
      </c>
      <c r="G286" s="13">
        <f t="shared" si="35"/>
        <v>31909500</v>
      </c>
      <c r="H286" s="13">
        <v>8040775</v>
      </c>
      <c r="I286" s="13">
        <v>8040765</v>
      </c>
      <c r="J286" s="13">
        <f t="shared" si="36"/>
        <v>16081540</v>
      </c>
      <c r="K286" s="21">
        <f t="shared" si="34"/>
        <v>0.5039734248421317</v>
      </c>
    </row>
    <row r="287" spans="1:11" x14ac:dyDescent="0.2">
      <c r="A287" s="19" t="s">
        <v>242</v>
      </c>
      <c r="B287" s="19" t="s">
        <v>243</v>
      </c>
      <c r="C287" s="19" t="s">
        <v>287</v>
      </c>
      <c r="D287" s="13">
        <v>30706100</v>
      </c>
      <c r="E287" s="13">
        <v>0</v>
      </c>
      <c r="F287" s="13">
        <v>0</v>
      </c>
      <c r="G287" s="13">
        <f t="shared" si="35"/>
        <v>30706100</v>
      </c>
      <c r="H287" s="13">
        <v>13654582.300000001</v>
      </c>
      <c r="I287" s="13">
        <v>-491932</v>
      </c>
      <c r="J287" s="13">
        <f t="shared" si="36"/>
        <v>13162650.300000001</v>
      </c>
      <c r="K287" s="21">
        <f t="shared" si="34"/>
        <v>0.42866564949635416</v>
      </c>
    </row>
    <row r="288" spans="1:11" x14ac:dyDescent="0.2">
      <c r="A288" s="19" t="s">
        <v>242</v>
      </c>
      <c r="B288" s="19" t="s">
        <v>243</v>
      </c>
      <c r="C288" s="19" t="s">
        <v>288</v>
      </c>
      <c r="D288" s="13">
        <v>20000000</v>
      </c>
      <c r="E288" s="13">
        <v>0</v>
      </c>
      <c r="F288" s="13">
        <v>0</v>
      </c>
      <c r="G288" s="13">
        <f t="shared" si="35"/>
        <v>20000000</v>
      </c>
      <c r="H288" s="13">
        <v>2262064</v>
      </c>
      <c r="I288" s="13">
        <v>-607824</v>
      </c>
      <c r="J288" s="13">
        <f t="shared" si="36"/>
        <v>1654240</v>
      </c>
      <c r="K288" s="21">
        <f t="shared" si="34"/>
        <v>8.2711999999999994E-2</v>
      </c>
    </row>
    <row r="289" spans="1:11" x14ac:dyDescent="0.2">
      <c r="A289" s="19" t="s">
        <v>242</v>
      </c>
      <c r="B289" s="19" t="s">
        <v>243</v>
      </c>
      <c r="C289" s="19" t="s">
        <v>289</v>
      </c>
      <c r="D289" s="13">
        <v>19608900</v>
      </c>
      <c r="E289" s="13">
        <v>0</v>
      </c>
      <c r="F289" s="13">
        <v>0</v>
      </c>
      <c r="G289" s="13">
        <f t="shared" si="35"/>
        <v>19608900</v>
      </c>
      <c r="H289" s="13">
        <v>5017903</v>
      </c>
      <c r="I289" s="13">
        <v>5025394</v>
      </c>
      <c r="J289" s="13">
        <f t="shared" si="36"/>
        <v>10043297</v>
      </c>
      <c r="K289" s="21">
        <f t="shared" si="34"/>
        <v>0.51218054046886874</v>
      </c>
    </row>
    <row r="290" spans="1:11" x14ac:dyDescent="0.2">
      <c r="A290" s="19" t="s">
        <v>242</v>
      </c>
      <c r="B290" s="19" t="s">
        <v>243</v>
      </c>
      <c r="C290" s="19" t="s">
        <v>290</v>
      </c>
      <c r="D290" s="13">
        <v>18795400</v>
      </c>
      <c r="E290" s="13">
        <v>0</v>
      </c>
      <c r="F290" s="13">
        <v>0</v>
      </c>
      <c r="G290" s="13">
        <f t="shared" si="35"/>
        <v>18795400</v>
      </c>
      <c r="H290" s="13">
        <v>2935104</v>
      </c>
      <c r="I290" s="13">
        <v>2935104</v>
      </c>
      <c r="J290" s="13">
        <f t="shared" si="36"/>
        <v>5870208</v>
      </c>
      <c r="K290" s="21">
        <f t="shared" si="34"/>
        <v>0.31232152547963865</v>
      </c>
    </row>
    <row r="291" spans="1:11" x14ac:dyDescent="0.2">
      <c r="A291" s="19" t="s">
        <v>242</v>
      </c>
      <c r="B291" s="19" t="s">
        <v>243</v>
      </c>
      <c r="C291" s="19" t="s">
        <v>291</v>
      </c>
      <c r="D291" s="13">
        <v>9113900</v>
      </c>
      <c r="E291" s="13">
        <v>0</v>
      </c>
      <c r="F291" s="13">
        <v>0</v>
      </c>
      <c r="G291" s="13">
        <f t="shared" si="35"/>
        <v>9113900</v>
      </c>
      <c r="H291" s="13">
        <v>1294903.07</v>
      </c>
      <c r="I291" s="13">
        <v>2777994</v>
      </c>
      <c r="J291" s="13">
        <f t="shared" si="36"/>
        <v>4072897.0700000003</v>
      </c>
      <c r="K291" s="21">
        <f t="shared" si="34"/>
        <v>0.44688849669186631</v>
      </c>
    </row>
    <row r="292" spans="1:11" x14ac:dyDescent="0.2">
      <c r="A292" s="19" t="s">
        <v>242</v>
      </c>
      <c r="B292" s="19" t="s">
        <v>243</v>
      </c>
      <c r="C292" s="19" t="s">
        <v>292</v>
      </c>
      <c r="D292" s="13">
        <v>8482300</v>
      </c>
      <c r="E292" s="13">
        <v>0</v>
      </c>
      <c r="F292" s="13">
        <v>0</v>
      </c>
      <c r="G292" s="13">
        <f t="shared" si="35"/>
        <v>8482300</v>
      </c>
      <c r="H292" s="13">
        <v>4164054.25</v>
      </c>
      <c r="I292" s="13">
        <v>61538</v>
      </c>
      <c r="J292" s="13">
        <f t="shared" si="36"/>
        <v>4225592.25</v>
      </c>
      <c r="K292" s="21">
        <f t="shared" si="34"/>
        <v>0.49816585713780459</v>
      </c>
    </row>
    <row r="293" spans="1:11" x14ac:dyDescent="0.2">
      <c r="A293" s="19" t="s">
        <v>242</v>
      </c>
      <c r="B293" s="19" t="s">
        <v>243</v>
      </c>
      <c r="C293" s="19" t="s">
        <v>293</v>
      </c>
      <c r="D293" s="13">
        <v>5666900</v>
      </c>
      <c r="E293" s="13">
        <v>0</v>
      </c>
      <c r="F293" s="13">
        <v>0</v>
      </c>
      <c r="G293" s="13">
        <f t="shared" si="35"/>
        <v>5666900</v>
      </c>
      <c r="H293" s="13">
        <v>5592026</v>
      </c>
      <c r="I293" s="13">
        <v>7559508</v>
      </c>
      <c r="J293" s="13">
        <f t="shared" si="36"/>
        <v>13151534</v>
      </c>
      <c r="K293" s="21">
        <f t="shared" si="34"/>
        <v>2.3207633803313983</v>
      </c>
    </row>
    <row r="294" spans="1:11" x14ac:dyDescent="0.2">
      <c r="A294" s="19" t="s">
        <v>242</v>
      </c>
      <c r="B294" s="19" t="s">
        <v>243</v>
      </c>
      <c r="C294" s="19" t="s">
        <v>294</v>
      </c>
      <c r="D294" s="13">
        <v>5215100</v>
      </c>
      <c r="E294" s="13">
        <v>0</v>
      </c>
      <c r="F294" s="13">
        <v>0</v>
      </c>
      <c r="G294" s="13">
        <f t="shared" si="35"/>
        <v>5215100</v>
      </c>
      <c r="H294" s="13">
        <v>0</v>
      </c>
      <c r="I294" s="13">
        <v>0</v>
      </c>
      <c r="J294" s="13">
        <f t="shared" si="36"/>
        <v>0</v>
      </c>
      <c r="K294" s="21">
        <f t="shared" si="34"/>
        <v>0</v>
      </c>
    </row>
    <row r="295" spans="1:11" x14ac:dyDescent="0.2">
      <c r="A295" s="19" t="s">
        <v>242</v>
      </c>
      <c r="B295" s="19" t="s">
        <v>243</v>
      </c>
      <c r="C295" s="19" t="s">
        <v>295</v>
      </c>
      <c r="D295" s="13">
        <v>4748900</v>
      </c>
      <c r="E295" s="13">
        <v>0</v>
      </c>
      <c r="F295" s="13">
        <v>0</v>
      </c>
      <c r="G295" s="13">
        <f t="shared" si="35"/>
        <v>4748900</v>
      </c>
      <c r="H295" s="13">
        <v>1149725.01</v>
      </c>
      <c r="I295" s="13">
        <v>1149725</v>
      </c>
      <c r="J295" s="13">
        <f t="shared" si="36"/>
        <v>2299450.0099999998</v>
      </c>
      <c r="K295" s="21">
        <f t="shared" si="34"/>
        <v>0.48420687106487814</v>
      </c>
    </row>
    <row r="296" spans="1:11" x14ac:dyDescent="0.2">
      <c r="A296" s="19" t="s">
        <v>242</v>
      </c>
      <c r="B296" s="19" t="s">
        <v>243</v>
      </c>
      <c r="C296" s="19" t="s">
        <v>296</v>
      </c>
      <c r="D296" s="13">
        <v>4715700</v>
      </c>
      <c r="E296" s="13">
        <v>0</v>
      </c>
      <c r="F296" s="13">
        <v>0</v>
      </c>
      <c r="G296" s="13">
        <f t="shared" si="35"/>
        <v>4715700</v>
      </c>
      <c r="H296" s="13">
        <v>0</v>
      </c>
      <c r="I296" s="13">
        <v>0</v>
      </c>
      <c r="J296" s="13">
        <f t="shared" si="36"/>
        <v>0</v>
      </c>
      <c r="K296" s="21">
        <f t="shared" si="34"/>
        <v>0</v>
      </c>
    </row>
    <row r="297" spans="1:11" x14ac:dyDescent="0.2">
      <c r="A297" s="19" t="s">
        <v>242</v>
      </c>
      <c r="B297" s="19" t="s">
        <v>243</v>
      </c>
      <c r="C297" s="19" t="s">
        <v>297</v>
      </c>
      <c r="D297" s="13">
        <v>3783000</v>
      </c>
      <c r="E297" s="13">
        <v>0</v>
      </c>
      <c r="F297" s="13">
        <v>0</v>
      </c>
      <c r="G297" s="13">
        <f t="shared" si="35"/>
        <v>3783000</v>
      </c>
      <c r="H297" s="13">
        <v>0</v>
      </c>
      <c r="I297" s="13">
        <v>0</v>
      </c>
      <c r="J297" s="13">
        <f t="shared" si="36"/>
        <v>0</v>
      </c>
      <c r="K297" s="21">
        <f t="shared" si="34"/>
        <v>0</v>
      </c>
    </row>
    <row r="298" spans="1:11" x14ac:dyDescent="0.2">
      <c r="A298" s="19" t="s">
        <v>242</v>
      </c>
      <c r="B298" s="19" t="s">
        <v>243</v>
      </c>
      <c r="C298" s="19" t="s">
        <v>298</v>
      </c>
      <c r="D298" s="13">
        <v>2708000</v>
      </c>
      <c r="E298" s="13">
        <v>0</v>
      </c>
      <c r="F298" s="13">
        <v>0</v>
      </c>
      <c r="G298" s="13">
        <f t="shared" si="35"/>
        <v>2708000</v>
      </c>
      <c r="H298" s="13">
        <v>1176148</v>
      </c>
      <c r="I298" s="13">
        <v>1547143</v>
      </c>
      <c r="J298" s="13">
        <f t="shared" si="36"/>
        <v>2723291</v>
      </c>
      <c r="K298" s="21">
        <f t="shared" si="34"/>
        <v>1.0056466026587887</v>
      </c>
    </row>
    <row r="299" spans="1:11" x14ac:dyDescent="0.2">
      <c r="A299" s="19" t="s">
        <v>242</v>
      </c>
      <c r="B299" s="19" t="s">
        <v>243</v>
      </c>
      <c r="C299" s="19" t="s">
        <v>299</v>
      </c>
      <c r="D299" s="13">
        <v>2062400</v>
      </c>
      <c r="E299" s="13">
        <v>0</v>
      </c>
      <c r="F299" s="13">
        <v>0</v>
      </c>
      <c r="G299" s="13">
        <f t="shared" si="35"/>
        <v>2062400</v>
      </c>
      <c r="H299" s="13">
        <v>263647.8</v>
      </c>
      <c r="I299" s="13">
        <v>382348</v>
      </c>
      <c r="J299" s="13">
        <f t="shared" si="36"/>
        <v>645995.80000000005</v>
      </c>
      <c r="K299" s="21">
        <f t="shared" si="34"/>
        <v>0.31322527152831653</v>
      </c>
    </row>
    <row r="300" spans="1:11" x14ac:dyDescent="0.2">
      <c r="A300" s="19" t="s">
        <v>242</v>
      </c>
      <c r="B300" s="19" t="s">
        <v>243</v>
      </c>
      <c r="C300" s="19" t="s">
        <v>300</v>
      </c>
      <c r="D300" s="13">
        <v>174100</v>
      </c>
      <c r="E300" s="13">
        <v>0</v>
      </c>
      <c r="F300" s="13">
        <v>0</v>
      </c>
      <c r="G300" s="13">
        <f t="shared" si="35"/>
        <v>174100</v>
      </c>
      <c r="H300" s="13">
        <v>0</v>
      </c>
      <c r="I300" s="13">
        <v>0</v>
      </c>
      <c r="J300" s="13">
        <f t="shared" si="36"/>
        <v>0</v>
      </c>
      <c r="K300" s="21">
        <f t="shared" si="34"/>
        <v>0</v>
      </c>
    </row>
    <row r="301" spans="1:11" x14ac:dyDescent="0.2">
      <c r="A301" s="19" t="s">
        <v>242</v>
      </c>
      <c r="B301" s="19" t="s">
        <v>243</v>
      </c>
      <c r="C301" s="19" t="s">
        <v>12</v>
      </c>
      <c r="D301" s="13">
        <v>1076597865</v>
      </c>
      <c r="E301" s="13">
        <v>5306900</v>
      </c>
      <c r="F301" s="13">
        <v>0</v>
      </c>
      <c r="G301" s="13">
        <f t="shared" si="35"/>
        <v>1081904765</v>
      </c>
      <c r="H301" s="13">
        <v>162161300</v>
      </c>
      <c r="I301" s="13">
        <v>143152844</v>
      </c>
      <c r="J301" s="13">
        <f t="shared" si="36"/>
        <v>305314144</v>
      </c>
      <c r="K301" s="21">
        <f t="shared" si="34"/>
        <v>0.28220057243208463</v>
      </c>
    </row>
    <row r="302" spans="1:11" x14ac:dyDescent="0.2">
      <c r="A302" s="20" t="s">
        <v>242</v>
      </c>
      <c r="B302" s="20" t="s">
        <v>243</v>
      </c>
      <c r="C302" s="20" t="s">
        <v>46</v>
      </c>
      <c r="D302" s="15">
        <v>68706344765</v>
      </c>
      <c r="E302" s="15">
        <v>-20943100</v>
      </c>
      <c r="F302" s="15">
        <f>SUM(F245:F301)</f>
        <v>180200000</v>
      </c>
      <c r="G302" s="15">
        <f>SUM(G245:G301)</f>
        <v>68865601665</v>
      </c>
      <c r="H302" s="15">
        <v>15269511901.649998</v>
      </c>
      <c r="I302" s="15">
        <f>SUM(I245:I301)</f>
        <v>17474941445</v>
      </c>
      <c r="J302" s="15">
        <f>SUM(J245:J301)</f>
        <v>32744453346.649998</v>
      </c>
      <c r="K302" s="24">
        <f t="shared" si="34"/>
        <v>0.47548344245849983</v>
      </c>
    </row>
    <row r="303" spans="1:11" x14ac:dyDescent="0.2">
      <c r="A303" s="6" t="s">
        <v>12</v>
      </c>
      <c r="B303" s="6" t="s">
        <v>301</v>
      </c>
      <c r="C303" s="6" t="s">
        <v>302</v>
      </c>
      <c r="D303" s="7"/>
      <c r="E303" s="7"/>
      <c r="F303" s="7"/>
      <c r="G303" s="7"/>
      <c r="H303" s="7"/>
      <c r="I303" s="7"/>
      <c r="J303" s="7"/>
      <c r="K303" s="12"/>
    </row>
    <row r="304" spans="1:11" x14ac:dyDescent="0.2">
      <c r="A304" s="19" t="s">
        <v>12</v>
      </c>
      <c r="B304" s="19" t="s">
        <v>301</v>
      </c>
      <c r="C304" s="19" t="s">
        <v>303</v>
      </c>
      <c r="D304" s="13">
        <v>31110000</v>
      </c>
      <c r="E304" s="13">
        <v>0</v>
      </c>
      <c r="F304" s="13">
        <v>0</v>
      </c>
      <c r="G304" s="13">
        <f t="shared" ref="G304:G317" si="37">SUM(D304:F304)</f>
        <v>31110000</v>
      </c>
      <c r="H304" s="13">
        <v>300000</v>
      </c>
      <c r="I304" s="13">
        <v>0</v>
      </c>
      <c r="J304" s="13">
        <f t="shared" ref="J304:J317" si="38">SUM(H304:I304)</f>
        <v>300000</v>
      </c>
      <c r="K304" s="21">
        <f t="shared" ref="K304:K318" si="39">J304/G304</f>
        <v>9.643201542912247E-3</v>
      </c>
    </row>
    <row r="305" spans="1:11" x14ac:dyDescent="0.2">
      <c r="A305" s="19" t="s">
        <v>12</v>
      </c>
      <c r="B305" s="19" t="s">
        <v>301</v>
      </c>
      <c r="C305" s="19" t="s">
        <v>304</v>
      </c>
      <c r="D305" s="13">
        <v>14500000</v>
      </c>
      <c r="E305" s="13">
        <v>0</v>
      </c>
      <c r="F305" s="13">
        <v>0</v>
      </c>
      <c r="G305" s="13">
        <f t="shared" si="37"/>
        <v>14500000</v>
      </c>
      <c r="H305" s="13">
        <v>0</v>
      </c>
      <c r="I305" s="13">
        <v>2975000</v>
      </c>
      <c r="J305" s="13">
        <f t="shared" si="38"/>
        <v>2975000</v>
      </c>
      <c r="K305" s="21">
        <f t="shared" si="39"/>
        <v>0.20517241379310344</v>
      </c>
    </row>
    <row r="306" spans="1:11" x14ac:dyDescent="0.2">
      <c r="A306" s="19" t="s">
        <v>12</v>
      </c>
      <c r="B306" s="19" t="s">
        <v>301</v>
      </c>
      <c r="C306" s="19" t="s">
        <v>305</v>
      </c>
      <c r="D306" s="13">
        <v>14325000</v>
      </c>
      <c r="E306" s="13">
        <v>0</v>
      </c>
      <c r="F306" s="13">
        <v>0</v>
      </c>
      <c r="G306" s="13">
        <f t="shared" si="37"/>
        <v>14325000</v>
      </c>
      <c r="H306" s="13">
        <v>0</v>
      </c>
      <c r="I306" s="13">
        <v>0</v>
      </c>
      <c r="J306" s="13">
        <f t="shared" si="38"/>
        <v>0</v>
      </c>
      <c r="K306" s="21">
        <f t="shared" si="39"/>
        <v>0</v>
      </c>
    </row>
    <row r="307" spans="1:11" x14ac:dyDescent="0.2">
      <c r="A307" s="19" t="s">
        <v>12</v>
      </c>
      <c r="B307" s="19" t="s">
        <v>301</v>
      </c>
      <c r="C307" s="19" t="s">
        <v>306</v>
      </c>
      <c r="D307" s="13">
        <v>11235000</v>
      </c>
      <c r="E307" s="13">
        <v>0</v>
      </c>
      <c r="F307" s="13">
        <v>0</v>
      </c>
      <c r="G307" s="13">
        <f t="shared" si="37"/>
        <v>11235000</v>
      </c>
      <c r="H307" s="13">
        <v>671082.72</v>
      </c>
      <c r="I307" s="13">
        <v>1190755</v>
      </c>
      <c r="J307" s="13">
        <f t="shared" si="38"/>
        <v>1861837.72</v>
      </c>
      <c r="K307" s="21">
        <f t="shared" si="39"/>
        <v>0.16571764307966177</v>
      </c>
    </row>
    <row r="308" spans="1:11" x14ac:dyDescent="0.2">
      <c r="A308" s="19" t="s">
        <v>12</v>
      </c>
      <c r="B308" s="19" t="s">
        <v>301</v>
      </c>
      <c r="C308" s="19" t="s">
        <v>307</v>
      </c>
      <c r="D308" s="13">
        <v>9000000</v>
      </c>
      <c r="E308" s="13">
        <v>0</v>
      </c>
      <c r="F308" s="13">
        <v>0</v>
      </c>
      <c r="G308" s="13">
        <f t="shared" si="37"/>
        <v>9000000</v>
      </c>
      <c r="H308" s="13">
        <v>0</v>
      </c>
      <c r="I308" s="13">
        <v>5882791</v>
      </c>
      <c r="J308" s="13">
        <f t="shared" si="38"/>
        <v>5882791</v>
      </c>
      <c r="K308" s="21">
        <f t="shared" si="39"/>
        <v>0.65364344444444444</v>
      </c>
    </row>
    <row r="309" spans="1:11" x14ac:dyDescent="0.2">
      <c r="A309" s="19" t="s">
        <v>12</v>
      </c>
      <c r="B309" s="19" t="s">
        <v>301</v>
      </c>
      <c r="C309" s="19" t="s">
        <v>308</v>
      </c>
      <c r="D309" s="13">
        <v>6525000</v>
      </c>
      <c r="E309" s="13">
        <v>0</v>
      </c>
      <c r="F309" s="13">
        <v>0</v>
      </c>
      <c r="G309" s="13">
        <f t="shared" si="37"/>
        <v>6525000</v>
      </c>
      <c r="H309" s="13">
        <v>518080</v>
      </c>
      <c r="I309" s="13">
        <v>1073500</v>
      </c>
      <c r="J309" s="13">
        <f t="shared" si="38"/>
        <v>1591580</v>
      </c>
      <c r="K309" s="21">
        <f t="shared" si="39"/>
        <v>0.24392030651340996</v>
      </c>
    </row>
    <row r="310" spans="1:11" x14ac:dyDescent="0.2">
      <c r="A310" s="19" t="s">
        <v>12</v>
      </c>
      <c r="B310" s="19" t="s">
        <v>301</v>
      </c>
      <c r="C310" s="19" t="s">
        <v>309</v>
      </c>
      <c r="D310" s="13">
        <v>6000000</v>
      </c>
      <c r="E310" s="13">
        <v>0</v>
      </c>
      <c r="F310" s="13">
        <v>0</v>
      </c>
      <c r="G310" s="13">
        <f t="shared" si="37"/>
        <v>6000000</v>
      </c>
      <c r="H310" s="13">
        <v>0</v>
      </c>
      <c r="I310" s="13">
        <v>199960</v>
      </c>
      <c r="J310" s="13">
        <f t="shared" si="38"/>
        <v>199960</v>
      </c>
      <c r="K310" s="21">
        <f t="shared" si="39"/>
        <v>3.3326666666666664E-2</v>
      </c>
    </row>
    <row r="311" spans="1:11" x14ac:dyDescent="0.2">
      <c r="A311" s="19" t="s">
        <v>12</v>
      </c>
      <c r="B311" s="19" t="s">
        <v>301</v>
      </c>
      <c r="C311" s="19" t="s">
        <v>310</v>
      </c>
      <c r="D311" s="13">
        <v>3000000</v>
      </c>
      <c r="E311" s="13">
        <v>0</v>
      </c>
      <c r="F311" s="13">
        <v>0</v>
      </c>
      <c r="G311" s="13">
        <f t="shared" si="37"/>
        <v>3000000</v>
      </c>
      <c r="H311" s="13">
        <v>72723.75</v>
      </c>
      <c r="I311" s="13">
        <v>24241</v>
      </c>
      <c r="J311" s="13">
        <f t="shared" si="38"/>
        <v>96964.75</v>
      </c>
      <c r="K311" s="21">
        <f t="shared" si="39"/>
        <v>3.2321583333333334E-2</v>
      </c>
    </row>
    <row r="312" spans="1:11" x14ac:dyDescent="0.2">
      <c r="A312" s="19" t="s">
        <v>12</v>
      </c>
      <c r="B312" s="19" t="s">
        <v>301</v>
      </c>
      <c r="C312" s="19" t="s">
        <v>311</v>
      </c>
      <c r="D312" s="13">
        <v>1924900</v>
      </c>
      <c r="E312" s="13">
        <v>0</v>
      </c>
      <c r="F312" s="13">
        <v>0</v>
      </c>
      <c r="G312" s="13">
        <f t="shared" si="37"/>
        <v>1924900</v>
      </c>
      <c r="H312" s="13">
        <v>616680</v>
      </c>
      <c r="I312" s="13">
        <v>0</v>
      </c>
      <c r="J312" s="13">
        <f t="shared" si="38"/>
        <v>616680</v>
      </c>
      <c r="K312" s="21">
        <f t="shared" si="39"/>
        <v>0.32036988934490102</v>
      </c>
    </row>
    <row r="313" spans="1:11" x14ac:dyDescent="0.2">
      <c r="A313" s="19" t="s">
        <v>12</v>
      </c>
      <c r="B313" s="19" t="s">
        <v>301</v>
      </c>
      <c r="C313" s="19" t="s">
        <v>312</v>
      </c>
      <c r="D313" s="13">
        <v>954000</v>
      </c>
      <c r="E313" s="13">
        <v>0</v>
      </c>
      <c r="F313" s="13">
        <v>0</v>
      </c>
      <c r="G313" s="13">
        <f t="shared" si="37"/>
        <v>954000</v>
      </c>
      <c r="H313" s="13">
        <v>0</v>
      </c>
      <c r="I313" s="13">
        <v>0</v>
      </c>
      <c r="J313" s="13">
        <f t="shared" si="38"/>
        <v>0</v>
      </c>
      <c r="K313" s="21">
        <f t="shared" si="39"/>
        <v>0</v>
      </c>
    </row>
    <row r="314" spans="1:11" x14ac:dyDescent="0.2">
      <c r="A314" s="19" t="s">
        <v>12</v>
      </c>
      <c r="B314" s="19" t="s">
        <v>301</v>
      </c>
      <c r="C314" s="19" t="s">
        <v>313</v>
      </c>
      <c r="D314" s="13">
        <v>1000</v>
      </c>
      <c r="E314" s="13">
        <v>0</v>
      </c>
      <c r="F314" s="13">
        <v>0</v>
      </c>
      <c r="G314" s="13">
        <f t="shared" si="37"/>
        <v>1000</v>
      </c>
      <c r="H314" s="13">
        <v>0</v>
      </c>
      <c r="I314" s="13">
        <v>0</v>
      </c>
      <c r="J314" s="13">
        <f t="shared" si="38"/>
        <v>0</v>
      </c>
      <c r="K314" s="21">
        <f t="shared" si="39"/>
        <v>0</v>
      </c>
    </row>
    <row r="315" spans="1:11" x14ac:dyDescent="0.2">
      <c r="A315" s="19" t="s">
        <v>12</v>
      </c>
      <c r="B315" s="19" t="s">
        <v>301</v>
      </c>
      <c r="C315" s="19" t="s">
        <v>314</v>
      </c>
      <c r="D315" s="13">
        <v>1000</v>
      </c>
      <c r="E315" s="13">
        <v>0</v>
      </c>
      <c r="F315" s="13">
        <v>0</v>
      </c>
      <c r="G315" s="13">
        <f t="shared" si="37"/>
        <v>1000</v>
      </c>
      <c r="H315" s="13">
        <v>0</v>
      </c>
      <c r="I315" s="13">
        <v>0</v>
      </c>
      <c r="J315" s="13">
        <f t="shared" si="38"/>
        <v>0</v>
      </c>
      <c r="K315" s="21">
        <f t="shared" si="39"/>
        <v>0</v>
      </c>
    </row>
    <row r="316" spans="1:11" x14ac:dyDescent="0.2">
      <c r="A316" s="19" t="s">
        <v>12</v>
      </c>
      <c r="B316" s="19" t="s">
        <v>301</v>
      </c>
      <c r="C316" s="19" t="s">
        <v>315</v>
      </c>
      <c r="D316" s="13">
        <v>1000</v>
      </c>
      <c r="E316" s="13">
        <v>0</v>
      </c>
      <c r="F316" s="13">
        <v>0</v>
      </c>
      <c r="G316" s="13">
        <f t="shared" si="37"/>
        <v>1000</v>
      </c>
      <c r="H316" s="13">
        <v>0</v>
      </c>
      <c r="I316" s="13">
        <v>0</v>
      </c>
      <c r="J316" s="13">
        <f t="shared" si="38"/>
        <v>0</v>
      </c>
      <c r="K316" s="21">
        <f t="shared" si="39"/>
        <v>0</v>
      </c>
    </row>
    <row r="317" spans="1:11" x14ac:dyDescent="0.2">
      <c r="A317" s="19" t="s">
        <v>12</v>
      </c>
      <c r="B317" s="19" t="s">
        <v>301</v>
      </c>
      <c r="C317" s="19" t="s">
        <v>12</v>
      </c>
      <c r="D317" s="13">
        <v>34574714</v>
      </c>
      <c r="E317" s="13">
        <v>2815900</v>
      </c>
      <c r="F317" s="13">
        <v>0</v>
      </c>
      <c r="G317" s="13">
        <f t="shared" si="37"/>
        <v>37390614</v>
      </c>
      <c r="H317" s="13">
        <v>6268075</v>
      </c>
      <c r="I317" s="13">
        <v>8486212</v>
      </c>
      <c r="J317" s="13">
        <f t="shared" si="38"/>
        <v>14754287</v>
      </c>
      <c r="K317" s="21">
        <f t="shared" si="39"/>
        <v>0.39459868190450148</v>
      </c>
    </row>
    <row r="318" spans="1:11" x14ac:dyDescent="0.2">
      <c r="A318" s="20" t="s">
        <v>12</v>
      </c>
      <c r="B318" s="20" t="s">
        <v>301</v>
      </c>
      <c r="C318" s="20" t="s">
        <v>46</v>
      </c>
      <c r="D318" s="15">
        <v>133151614</v>
      </c>
      <c r="E318" s="15">
        <v>2815900</v>
      </c>
      <c r="F318" s="15">
        <v>0</v>
      </c>
      <c r="G318" s="15">
        <f>SUM(G304:G317)</f>
        <v>135967514</v>
      </c>
      <c r="H318" s="15">
        <v>8446642</v>
      </c>
      <c r="I318" s="15">
        <f>SUM(I304:I317)</f>
        <v>19832459</v>
      </c>
      <c r="J318" s="15">
        <f>SUM(J304:J317)</f>
        <v>28279100.469999999</v>
      </c>
      <c r="K318" s="24">
        <f t="shared" si="39"/>
        <v>0.20798424298615917</v>
      </c>
    </row>
    <row r="319" spans="1:11" x14ac:dyDescent="0.2">
      <c r="A319" s="6" t="s">
        <v>12</v>
      </c>
      <c r="B319" s="6" t="s">
        <v>316</v>
      </c>
      <c r="C319" s="6" t="s">
        <v>317</v>
      </c>
      <c r="D319" s="7"/>
      <c r="E319" s="7"/>
      <c r="F319" s="7"/>
      <c r="G319" s="7"/>
      <c r="H319" s="7"/>
      <c r="I319" s="7"/>
      <c r="J319" s="7"/>
      <c r="K319" s="12"/>
    </row>
    <row r="320" spans="1:11" x14ac:dyDescent="0.2">
      <c r="A320" s="19" t="s">
        <v>12</v>
      </c>
      <c r="B320" s="19" t="s">
        <v>316</v>
      </c>
      <c r="C320" s="19" t="s">
        <v>318</v>
      </c>
      <c r="D320" s="13">
        <v>663247600</v>
      </c>
      <c r="E320" s="13">
        <v>0</v>
      </c>
      <c r="F320" s="13">
        <v>0</v>
      </c>
      <c r="G320" s="13">
        <f t="shared" ref="G320:G347" si="40">SUM(D320:F320)</f>
        <v>663247600</v>
      </c>
      <c r="H320" s="13">
        <v>9329781.3599999994</v>
      </c>
      <c r="I320" s="13">
        <v>50721674</v>
      </c>
      <c r="J320" s="13">
        <f t="shared" ref="J320:J347" si="41">SUM(H320:I320)</f>
        <v>60051455.359999999</v>
      </c>
      <c r="K320" s="21">
        <f t="shared" ref="K320:K348" si="42">J320/G320</f>
        <v>9.0541534353083222E-2</v>
      </c>
    </row>
    <row r="321" spans="1:11" x14ac:dyDescent="0.2">
      <c r="A321" s="19" t="s">
        <v>12</v>
      </c>
      <c r="B321" s="19" t="s">
        <v>316</v>
      </c>
      <c r="C321" s="19" t="s">
        <v>319</v>
      </c>
      <c r="D321" s="13">
        <v>396990300</v>
      </c>
      <c r="E321" s="13">
        <v>0</v>
      </c>
      <c r="F321" s="13">
        <v>0</v>
      </c>
      <c r="G321" s="13">
        <f t="shared" si="40"/>
        <v>396990300</v>
      </c>
      <c r="H321" s="13">
        <v>25297806</v>
      </c>
      <c r="I321" s="13">
        <v>-25297806</v>
      </c>
      <c r="J321" s="13">
        <f t="shared" si="41"/>
        <v>0</v>
      </c>
      <c r="K321" s="21">
        <f t="shared" si="42"/>
        <v>0</v>
      </c>
    </row>
    <row r="322" spans="1:11" x14ac:dyDescent="0.2">
      <c r="A322" s="19" t="s">
        <v>12</v>
      </c>
      <c r="B322" s="19" t="s">
        <v>316</v>
      </c>
      <c r="C322" s="19" t="s">
        <v>320</v>
      </c>
      <c r="D322" s="13">
        <v>333225000</v>
      </c>
      <c r="E322" s="13">
        <v>0</v>
      </c>
      <c r="F322" s="13">
        <v>0</v>
      </c>
      <c r="G322" s="13">
        <f t="shared" si="40"/>
        <v>333225000</v>
      </c>
      <c r="H322" s="13">
        <v>0</v>
      </c>
      <c r="I322" s="13">
        <v>0</v>
      </c>
      <c r="J322" s="13">
        <f t="shared" si="41"/>
        <v>0</v>
      </c>
      <c r="K322" s="21">
        <f t="shared" si="42"/>
        <v>0</v>
      </c>
    </row>
    <row r="323" spans="1:11" x14ac:dyDescent="0.2">
      <c r="A323" s="19" t="s">
        <v>12</v>
      </c>
      <c r="B323" s="19" t="s">
        <v>316</v>
      </c>
      <c r="C323" s="19" t="s">
        <v>321</v>
      </c>
      <c r="D323" s="13">
        <v>128714400</v>
      </c>
      <c r="E323" s="13">
        <v>0</v>
      </c>
      <c r="F323" s="13">
        <v>0</v>
      </c>
      <c r="G323" s="13">
        <f t="shared" si="40"/>
        <v>128714400</v>
      </c>
      <c r="H323" s="13">
        <v>572351.85</v>
      </c>
      <c r="I323" s="13">
        <v>38285811</v>
      </c>
      <c r="J323" s="13">
        <f t="shared" si="41"/>
        <v>38858162.850000001</v>
      </c>
      <c r="K323" s="21">
        <f t="shared" si="42"/>
        <v>0.30189444887285338</v>
      </c>
    </row>
    <row r="324" spans="1:11" x14ac:dyDescent="0.2">
      <c r="A324" s="19" t="s">
        <v>12</v>
      </c>
      <c r="B324" s="19" t="s">
        <v>316</v>
      </c>
      <c r="C324" s="19" t="s">
        <v>322</v>
      </c>
      <c r="D324" s="13">
        <v>90476300</v>
      </c>
      <c r="E324" s="13">
        <v>0</v>
      </c>
      <c r="F324" s="13">
        <v>0</v>
      </c>
      <c r="G324" s="13">
        <f t="shared" si="40"/>
        <v>90476300</v>
      </c>
      <c r="H324" s="13">
        <v>476912.18</v>
      </c>
      <c r="I324" s="13">
        <v>24053357</v>
      </c>
      <c r="J324" s="13">
        <f t="shared" si="41"/>
        <v>24530269.18</v>
      </c>
      <c r="K324" s="21">
        <f t="shared" si="42"/>
        <v>0.27112369957657417</v>
      </c>
    </row>
    <row r="325" spans="1:11" x14ac:dyDescent="0.2">
      <c r="A325" s="19" t="s">
        <v>12</v>
      </c>
      <c r="B325" s="19" t="s">
        <v>316</v>
      </c>
      <c r="C325" s="19" t="s">
        <v>323</v>
      </c>
      <c r="D325" s="13">
        <v>78611300</v>
      </c>
      <c r="E325" s="13">
        <v>0</v>
      </c>
      <c r="F325" s="13">
        <v>0</v>
      </c>
      <c r="G325" s="13">
        <f t="shared" si="40"/>
        <v>78611300</v>
      </c>
      <c r="H325" s="13">
        <v>20346584.010000002</v>
      </c>
      <c r="I325" s="13">
        <v>20346584</v>
      </c>
      <c r="J325" s="13">
        <f t="shared" si="41"/>
        <v>40693168.010000005</v>
      </c>
      <c r="K325" s="21">
        <f t="shared" si="42"/>
        <v>0.51765036337015169</v>
      </c>
    </row>
    <row r="326" spans="1:11" x14ac:dyDescent="0.2">
      <c r="A326" s="19" t="s">
        <v>12</v>
      </c>
      <c r="B326" s="19" t="s">
        <v>316</v>
      </c>
      <c r="C326" s="19" t="s">
        <v>324</v>
      </c>
      <c r="D326" s="13">
        <v>77548200</v>
      </c>
      <c r="E326" s="13">
        <v>0</v>
      </c>
      <c r="F326" s="13">
        <v>0</v>
      </c>
      <c r="G326" s="13">
        <f t="shared" si="40"/>
        <v>77548200</v>
      </c>
      <c r="H326" s="13">
        <v>19409944.18</v>
      </c>
      <c r="I326" s="13">
        <v>19402005</v>
      </c>
      <c r="J326" s="13">
        <f t="shared" si="41"/>
        <v>38811949.18</v>
      </c>
      <c r="K326" s="21">
        <f t="shared" si="42"/>
        <v>0.50048807296623266</v>
      </c>
    </row>
    <row r="327" spans="1:11" x14ac:dyDescent="0.2">
      <c r="A327" s="19" t="s">
        <v>12</v>
      </c>
      <c r="B327" s="19" t="s">
        <v>316</v>
      </c>
      <c r="C327" s="19" t="s">
        <v>325</v>
      </c>
      <c r="D327" s="13">
        <v>61674200</v>
      </c>
      <c r="E327" s="13">
        <v>0</v>
      </c>
      <c r="F327" s="13">
        <v>0</v>
      </c>
      <c r="G327" s="13">
        <f t="shared" si="40"/>
        <v>61674200</v>
      </c>
      <c r="H327" s="13">
        <v>15259138.32</v>
      </c>
      <c r="I327" s="13">
        <v>15252523</v>
      </c>
      <c r="J327" s="13">
        <f t="shared" si="41"/>
        <v>30511661.32</v>
      </c>
      <c r="K327" s="21">
        <f t="shared" si="42"/>
        <v>0.49472326061789207</v>
      </c>
    </row>
    <row r="328" spans="1:11" x14ac:dyDescent="0.2">
      <c r="A328" s="19" t="s">
        <v>12</v>
      </c>
      <c r="B328" s="19" t="s">
        <v>316</v>
      </c>
      <c r="C328" s="19" t="s">
        <v>326</v>
      </c>
      <c r="D328" s="13">
        <v>57463800</v>
      </c>
      <c r="E328" s="13">
        <v>0</v>
      </c>
      <c r="F328" s="13">
        <v>0</v>
      </c>
      <c r="G328" s="13">
        <f t="shared" si="40"/>
        <v>57463800</v>
      </c>
      <c r="H328" s="13">
        <v>7415355.0700000003</v>
      </c>
      <c r="I328" s="13">
        <v>4617275</v>
      </c>
      <c r="J328" s="13">
        <f t="shared" si="41"/>
        <v>12032630.07</v>
      </c>
      <c r="K328" s="21">
        <f t="shared" si="42"/>
        <v>0.20939495943533146</v>
      </c>
    </row>
    <row r="329" spans="1:11" x14ac:dyDescent="0.2">
      <c r="A329" s="19" t="s">
        <v>12</v>
      </c>
      <c r="B329" s="19" t="s">
        <v>316</v>
      </c>
      <c r="C329" s="19" t="s">
        <v>327</v>
      </c>
      <c r="D329" s="13">
        <v>48650000</v>
      </c>
      <c r="E329" s="13">
        <v>0</v>
      </c>
      <c r="F329" s="13">
        <v>0</v>
      </c>
      <c r="G329" s="13">
        <f t="shared" si="40"/>
        <v>48650000</v>
      </c>
      <c r="H329" s="13">
        <v>0</v>
      </c>
      <c r="I329" s="13">
        <v>0</v>
      </c>
      <c r="J329" s="13">
        <f t="shared" si="41"/>
        <v>0</v>
      </c>
      <c r="K329" s="21">
        <f t="shared" si="42"/>
        <v>0</v>
      </c>
    </row>
    <row r="330" spans="1:11" x14ac:dyDescent="0.2">
      <c r="A330" s="19" t="s">
        <v>12</v>
      </c>
      <c r="B330" s="19" t="s">
        <v>316</v>
      </c>
      <c r="C330" s="19" t="s">
        <v>328</v>
      </c>
      <c r="D330" s="13">
        <v>40320000</v>
      </c>
      <c r="E330" s="13">
        <v>0</v>
      </c>
      <c r="F330" s="13">
        <v>0</v>
      </c>
      <c r="G330" s="13">
        <f t="shared" si="40"/>
        <v>40320000</v>
      </c>
      <c r="H330" s="13">
        <v>10077837</v>
      </c>
      <c r="I330" s="13">
        <v>10077837</v>
      </c>
      <c r="J330" s="13">
        <f t="shared" si="41"/>
        <v>20155674</v>
      </c>
      <c r="K330" s="21">
        <f t="shared" si="42"/>
        <v>0.49989270833333332</v>
      </c>
    </row>
    <row r="331" spans="1:11" x14ac:dyDescent="0.2">
      <c r="A331" s="19" t="s">
        <v>12</v>
      </c>
      <c r="B331" s="19" t="s">
        <v>316</v>
      </c>
      <c r="C331" s="19" t="s">
        <v>329</v>
      </c>
      <c r="D331" s="13">
        <v>23658100</v>
      </c>
      <c r="E331" s="13">
        <v>0</v>
      </c>
      <c r="F331" s="13">
        <v>0</v>
      </c>
      <c r="G331" s="13">
        <f t="shared" si="40"/>
        <v>23658100</v>
      </c>
      <c r="H331" s="13">
        <v>1289976.58</v>
      </c>
      <c r="I331" s="13">
        <v>5391824</v>
      </c>
      <c r="J331" s="13">
        <f t="shared" si="41"/>
        <v>6681800.5800000001</v>
      </c>
      <c r="K331" s="21">
        <f t="shared" si="42"/>
        <v>0.28243183434003577</v>
      </c>
    </row>
    <row r="332" spans="1:11" x14ac:dyDescent="0.2">
      <c r="A332" s="19" t="s">
        <v>12</v>
      </c>
      <c r="B332" s="19" t="s">
        <v>316</v>
      </c>
      <c r="C332" s="19" t="s">
        <v>330</v>
      </c>
      <c r="D332" s="13">
        <v>21545900</v>
      </c>
      <c r="E332" s="13">
        <v>0</v>
      </c>
      <c r="F332" s="13">
        <v>0</v>
      </c>
      <c r="G332" s="13">
        <f t="shared" si="40"/>
        <v>21545900</v>
      </c>
      <c r="H332" s="13">
        <v>5086652.99</v>
      </c>
      <c r="I332" s="13">
        <v>5086653</v>
      </c>
      <c r="J332" s="13">
        <f t="shared" si="41"/>
        <v>10173305.99</v>
      </c>
      <c r="K332" s="21">
        <f t="shared" si="42"/>
        <v>0.47216899688571839</v>
      </c>
    </row>
    <row r="333" spans="1:11" x14ac:dyDescent="0.2">
      <c r="A333" s="19" t="s">
        <v>12</v>
      </c>
      <c r="B333" s="19" t="s">
        <v>316</v>
      </c>
      <c r="C333" s="19" t="s">
        <v>331</v>
      </c>
      <c r="D333" s="13">
        <v>3553000</v>
      </c>
      <c r="E333" s="13">
        <v>0</v>
      </c>
      <c r="F333" s="13">
        <v>0</v>
      </c>
      <c r="G333" s="13">
        <f t="shared" si="40"/>
        <v>3553000</v>
      </c>
      <c r="H333" s="13">
        <v>0</v>
      </c>
      <c r="I333" s="13">
        <v>0</v>
      </c>
      <c r="J333" s="13">
        <f t="shared" si="41"/>
        <v>0</v>
      </c>
      <c r="K333" s="21">
        <f t="shared" si="42"/>
        <v>0</v>
      </c>
    </row>
    <row r="334" spans="1:11" x14ac:dyDescent="0.2">
      <c r="A334" s="19" t="s">
        <v>12</v>
      </c>
      <c r="B334" s="19" t="s">
        <v>316</v>
      </c>
      <c r="C334" s="19" t="s">
        <v>332</v>
      </c>
      <c r="D334" s="13">
        <v>2449000</v>
      </c>
      <c r="E334" s="13">
        <v>0</v>
      </c>
      <c r="F334" s="13">
        <v>0</v>
      </c>
      <c r="G334" s="13">
        <f t="shared" si="40"/>
        <v>2449000</v>
      </c>
      <c r="H334" s="13">
        <v>1553053.17</v>
      </c>
      <c r="I334" s="13">
        <v>4232910</v>
      </c>
      <c r="J334" s="13">
        <f t="shared" si="41"/>
        <v>5785963.1699999999</v>
      </c>
      <c r="K334" s="21">
        <f t="shared" si="42"/>
        <v>2.3625819395671703</v>
      </c>
    </row>
    <row r="335" spans="1:11" x14ac:dyDescent="0.2">
      <c r="A335" s="19" t="s">
        <v>12</v>
      </c>
      <c r="B335" s="19" t="s">
        <v>316</v>
      </c>
      <c r="C335" s="19" t="s">
        <v>333</v>
      </c>
      <c r="D335" s="13">
        <v>2070000</v>
      </c>
      <c r="E335" s="13">
        <v>0</v>
      </c>
      <c r="F335" s="13">
        <v>0</v>
      </c>
      <c r="G335" s="13">
        <f t="shared" si="40"/>
        <v>2070000</v>
      </c>
      <c r="H335" s="13">
        <v>0</v>
      </c>
      <c r="I335" s="13">
        <v>0</v>
      </c>
      <c r="J335" s="13">
        <f t="shared" si="41"/>
        <v>0</v>
      </c>
      <c r="K335" s="21">
        <f t="shared" si="42"/>
        <v>0</v>
      </c>
    </row>
    <row r="336" spans="1:11" x14ac:dyDescent="0.2">
      <c r="A336" s="19" t="s">
        <v>12</v>
      </c>
      <c r="B336" s="19" t="s">
        <v>316</v>
      </c>
      <c r="C336" s="19" t="s">
        <v>334</v>
      </c>
      <c r="D336" s="13">
        <v>1868300</v>
      </c>
      <c r="E336" s="13">
        <v>0</v>
      </c>
      <c r="F336" s="13">
        <v>0</v>
      </c>
      <c r="G336" s="13">
        <f t="shared" si="40"/>
        <v>1868300</v>
      </c>
      <c r="H336" s="13">
        <v>0</v>
      </c>
      <c r="I336" s="13">
        <v>0</v>
      </c>
      <c r="J336" s="13">
        <f t="shared" si="41"/>
        <v>0</v>
      </c>
      <c r="K336" s="21">
        <f t="shared" si="42"/>
        <v>0</v>
      </c>
    </row>
    <row r="337" spans="1:11" x14ac:dyDescent="0.2">
      <c r="A337" s="19" t="s">
        <v>12</v>
      </c>
      <c r="B337" s="19" t="s">
        <v>316</v>
      </c>
      <c r="C337" s="19" t="s">
        <v>335</v>
      </c>
      <c r="D337" s="13">
        <v>1596100</v>
      </c>
      <c r="E337" s="13">
        <v>0</v>
      </c>
      <c r="F337" s="13">
        <v>0</v>
      </c>
      <c r="G337" s="13">
        <f t="shared" si="40"/>
        <v>1596100</v>
      </c>
      <c r="H337" s="13">
        <v>1553053.17</v>
      </c>
      <c r="I337" s="13">
        <v>2469292</v>
      </c>
      <c r="J337" s="13">
        <f t="shared" si="41"/>
        <v>4022345.17</v>
      </c>
      <c r="K337" s="21">
        <f t="shared" si="42"/>
        <v>2.5201084957082891</v>
      </c>
    </row>
    <row r="338" spans="1:11" x14ac:dyDescent="0.2">
      <c r="A338" s="19" t="s">
        <v>12</v>
      </c>
      <c r="B338" s="19" t="s">
        <v>316</v>
      </c>
      <c r="C338" s="19" t="s">
        <v>336</v>
      </c>
      <c r="D338" s="13">
        <v>1366700</v>
      </c>
      <c r="E338" s="13">
        <v>0</v>
      </c>
      <c r="F338" s="13">
        <v>0</v>
      </c>
      <c r="G338" s="13">
        <f t="shared" si="40"/>
        <v>1366700</v>
      </c>
      <c r="H338" s="13">
        <v>0</v>
      </c>
      <c r="I338" s="13">
        <v>0</v>
      </c>
      <c r="J338" s="13">
        <f t="shared" si="41"/>
        <v>0</v>
      </c>
      <c r="K338" s="21">
        <f t="shared" si="42"/>
        <v>0</v>
      </c>
    </row>
    <row r="339" spans="1:11" x14ac:dyDescent="0.2">
      <c r="A339" s="19" t="s">
        <v>12</v>
      </c>
      <c r="B339" s="19" t="s">
        <v>316</v>
      </c>
      <c r="C339" s="19" t="s">
        <v>337</v>
      </c>
      <c r="D339" s="13">
        <v>1226500</v>
      </c>
      <c r="E339" s="13">
        <v>0</v>
      </c>
      <c r="F339" s="13">
        <v>0</v>
      </c>
      <c r="G339" s="13">
        <f t="shared" si="40"/>
        <v>1226500</v>
      </c>
      <c r="H339" s="13">
        <v>0</v>
      </c>
      <c r="I339" s="13">
        <v>88101</v>
      </c>
      <c r="J339" s="13">
        <f t="shared" si="41"/>
        <v>88101</v>
      </c>
      <c r="K339" s="21">
        <f t="shared" si="42"/>
        <v>7.1831227068895234E-2</v>
      </c>
    </row>
    <row r="340" spans="1:11" x14ac:dyDescent="0.2">
      <c r="A340" s="19" t="s">
        <v>12</v>
      </c>
      <c r="B340" s="19" t="s">
        <v>316</v>
      </c>
      <c r="C340" s="19" t="s">
        <v>338</v>
      </c>
      <c r="D340" s="13">
        <v>1199400</v>
      </c>
      <c r="E340" s="13">
        <v>0</v>
      </c>
      <c r="F340" s="13">
        <v>0</v>
      </c>
      <c r="G340" s="13">
        <f t="shared" si="40"/>
        <v>1199400</v>
      </c>
      <c r="H340" s="13">
        <v>0</v>
      </c>
      <c r="I340" s="13">
        <v>22328</v>
      </c>
      <c r="J340" s="13">
        <f t="shared" si="41"/>
        <v>22328</v>
      </c>
      <c r="K340" s="21">
        <f t="shared" si="42"/>
        <v>1.8615974653993665E-2</v>
      </c>
    </row>
    <row r="341" spans="1:11" x14ac:dyDescent="0.2">
      <c r="A341" s="19" t="s">
        <v>12</v>
      </c>
      <c r="B341" s="19" t="s">
        <v>316</v>
      </c>
      <c r="C341" s="19" t="s">
        <v>339</v>
      </c>
      <c r="D341" s="13">
        <v>400000</v>
      </c>
      <c r="E341" s="13">
        <v>0</v>
      </c>
      <c r="F341" s="13">
        <v>0</v>
      </c>
      <c r="G341" s="13">
        <f t="shared" si="40"/>
        <v>400000</v>
      </c>
      <c r="H341" s="13">
        <v>0</v>
      </c>
      <c r="I341" s="13">
        <v>0</v>
      </c>
      <c r="J341" s="13">
        <f t="shared" si="41"/>
        <v>0</v>
      </c>
      <c r="K341" s="21">
        <f t="shared" si="42"/>
        <v>0</v>
      </c>
    </row>
    <row r="342" spans="1:11" x14ac:dyDescent="0.2">
      <c r="A342" s="19" t="s">
        <v>12</v>
      </c>
      <c r="B342" s="19" t="s">
        <v>316</v>
      </c>
      <c r="C342" s="19" t="s">
        <v>340</v>
      </c>
      <c r="D342" s="13">
        <v>284100</v>
      </c>
      <c r="E342" s="13">
        <v>0</v>
      </c>
      <c r="F342" s="13">
        <v>0</v>
      </c>
      <c r="G342" s="13">
        <f t="shared" si="40"/>
        <v>284100</v>
      </c>
      <c r="H342" s="13">
        <v>0</v>
      </c>
      <c r="I342" s="13">
        <v>0</v>
      </c>
      <c r="J342" s="13">
        <f t="shared" si="41"/>
        <v>0</v>
      </c>
      <c r="K342" s="21">
        <f t="shared" si="42"/>
        <v>0</v>
      </c>
    </row>
    <row r="343" spans="1:11" x14ac:dyDescent="0.2">
      <c r="A343" s="19" t="s">
        <v>12</v>
      </c>
      <c r="B343" s="19" t="s">
        <v>316</v>
      </c>
      <c r="C343" s="19" t="s">
        <v>341</v>
      </c>
      <c r="D343" s="13">
        <v>1000</v>
      </c>
      <c r="E343" s="13">
        <v>0</v>
      </c>
      <c r="F343" s="13">
        <v>0</v>
      </c>
      <c r="G343" s="13">
        <f t="shared" si="40"/>
        <v>1000</v>
      </c>
      <c r="H343" s="13">
        <v>0</v>
      </c>
      <c r="I343" s="13">
        <v>0</v>
      </c>
      <c r="J343" s="13">
        <f t="shared" si="41"/>
        <v>0</v>
      </c>
      <c r="K343" s="21">
        <f t="shared" si="42"/>
        <v>0</v>
      </c>
    </row>
    <row r="344" spans="1:11" x14ac:dyDescent="0.2">
      <c r="A344" s="19" t="s">
        <v>12</v>
      </c>
      <c r="B344" s="19" t="s">
        <v>316</v>
      </c>
      <c r="C344" s="19" t="s">
        <v>342</v>
      </c>
      <c r="D344" s="13">
        <v>1000</v>
      </c>
      <c r="E344" s="13">
        <v>0</v>
      </c>
      <c r="F344" s="13">
        <v>0</v>
      </c>
      <c r="G344" s="13">
        <f t="shared" si="40"/>
        <v>1000</v>
      </c>
      <c r="H344" s="13">
        <v>0</v>
      </c>
      <c r="I344" s="13">
        <v>0</v>
      </c>
      <c r="J344" s="13">
        <f t="shared" si="41"/>
        <v>0</v>
      </c>
      <c r="K344" s="21">
        <f t="shared" si="42"/>
        <v>0</v>
      </c>
    </row>
    <row r="345" spans="1:11" x14ac:dyDescent="0.2">
      <c r="A345" s="19" t="s">
        <v>12</v>
      </c>
      <c r="B345" s="19" t="s">
        <v>316</v>
      </c>
      <c r="C345" s="19" t="s">
        <v>343</v>
      </c>
      <c r="D345" s="13">
        <v>0</v>
      </c>
      <c r="E345" s="13">
        <v>50012900</v>
      </c>
      <c r="F345" s="13">
        <v>0</v>
      </c>
      <c r="G345" s="13">
        <f t="shared" si="40"/>
        <v>50012900</v>
      </c>
      <c r="H345" s="13">
        <v>0</v>
      </c>
      <c r="I345" s="13">
        <v>0</v>
      </c>
      <c r="J345" s="13">
        <f t="shared" si="41"/>
        <v>0</v>
      </c>
      <c r="K345" s="21">
        <f t="shared" si="42"/>
        <v>0</v>
      </c>
    </row>
    <row r="346" spans="1:11" x14ac:dyDescent="0.2">
      <c r="A346" s="19" t="s">
        <v>12</v>
      </c>
      <c r="B346" s="19" t="s">
        <v>316</v>
      </c>
      <c r="C346" s="19" t="s">
        <v>344</v>
      </c>
      <c r="D346" s="13">
        <v>0</v>
      </c>
      <c r="E346" s="13">
        <v>25000000</v>
      </c>
      <c r="F346" s="13">
        <v>0</v>
      </c>
      <c r="G346" s="13">
        <f t="shared" si="40"/>
        <v>25000000</v>
      </c>
      <c r="H346" s="13">
        <v>25016667</v>
      </c>
      <c r="I346" s="13">
        <v>-25016667</v>
      </c>
      <c r="J346" s="13">
        <f t="shared" si="41"/>
        <v>0</v>
      </c>
      <c r="K346" s="21">
        <f t="shared" si="42"/>
        <v>0</v>
      </c>
    </row>
    <row r="347" spans="1:11" x14ac:dyDescent="0.2">
      <c r="A347" s="19" t="s">
        <v>12</v>
      </c>
      <c r="B347" s="19" t="s">
        <v>316</v>
      </c>
      <c r="C347" s="19" t="s">
        <v>12</v>
      </c>
      <c r="D347" s="13">
        <v>555839787</v>
      </c>
      <c r="E347" s="13">
        <v>4504700</v>
      </c>
      <c r="F347" s="13">
        <v>0</v>
      </c>
      <c r="G347" s="13">
        <f t="shared" si="40"/>
        <v>560344487</v>
      </c>
      <c r="H347" s="13">
        <v>81463948</v>
      </c>
      <c r="I347" s="13">
        <v>164977640</v>
      </c>
      <c r="J347" s="13">
        <f t="shared" si="41"/>
        <v>246441588</v>
      </c>
      <c r="K347" s="21">
        <f t="shared" si="42"/>
        <v>0.43980371667331136</v>
      </c>
    </row>
    <row r="348" spans="1:11" x14ac:dyDescent="0.2">
      <c r="A348" s="20" t="s">
        <v>12</v>
      </c>
      <c r="B348" s="20" t="s">
        <v>316</v>
      </c>
      <c r="C348" s="20" t="s">
        <v>46</v>
      </c>
      <c r="D348" s="15">
        <v>2593979987</v>
      </c>
      <c r="E348" s="15">
        <v>79517600</v>
      </c>
      <c r="F348" s="15">
        <v>0</v>
      </c>
      <c r="G348" s="15">
        <f>SUM(G320:G347)</f>
        <v>2673497587</v>
      </c>
      <c r="H348" s="15">
        <v>224149060.88</v>
      </c>
      <c r="I348" s="15">
        <f>SUM(I320:I347)</f>
        <v>314711341</v>
      </c>
      <c r="J348" s="15">
        <f>SUM(J320:J347)</f>
        <v>538860401.88000011</v>
      </c>
      <c r="K348" s="24">
        <f t="shared" si="42"/>
        <v>0.20155634495435215</v>
      </c>
    </row>
    <row r="349" spans="1:11" x14ac:dyDescent="0.2">
      <c r="A349" s="6" t="s">
        <v>12</v>
      </c>
      <c r="B349" s="6" t="s">
        <v>345</v>
      </c>
      <c r="C349" s="6" t="s">
        <v>346</v>
      </c>
      <c r="D349" s="7"/>
      <c r="E349" s="7"/>
      <c r="F349" s="7"/>
      <c r="G349" s="7"/>
      <c r="H349" s="7"/>
      <c r="I349" s="7"/>
      <c r="J349" s="7"/>
      <c r="K349" s="12"/>
    </row>
    <row r="350" spans="1:11" x14ac:dyDescent="0.2">
      <c r="A350" s="19" t="s">
        <v>12</v>
      </c>
      <c r="B350" s="19" t="s">
        <v>345</v>
      </c>
      <c r="C350" s="19" t="s">
        <v>133</v>
      </c>
      <c r="D350" s="13">
        <v>1209900200</v>
      </c>
      <c r="E350" s="13">
        <v>0</v>
      </c>
      <c r="F350" s="13">
        <v>0</v>
      </c>
      <c r="G350" s="13">
        <f t="shared" ref="G350:G362" si="43">SUM(D350:F350)</f>
        <v>1209900200</v>
      </c>
      <c r="H350" s="13">
        <v>278215417.86000001</v>
      </c>
      <c r="I350" s="13">
        <v>228260970</v>
      </c>
      <c r="J350" s="13">
        <f t="shared" ref="J350:J362" si="44">SUM(H350:I350)</f>
        <v>506476387.86000001</v>
      </c>
      <c r="K350" s="21">
        <f t="shared" si="34"/>
        <v>0.41861005383749833</v>
      </c>
    </row>
    <row r="351" spans="1:11" x14ac:dyDescent="0.2">
      <c r="A351" s="19" t="s">
        <v>12</v>
      </c>
      <c r="B351" s="19" t="s">
        <v>345</v>
      </c>
      <c r="C351" s="19" t="s">
        <v>347</v>
      </c>
      <c r="D351" s="13">
        <v>224000000</v>
      </c>
      <c r="E351" s="13">
        <v>0</v>
      </c>
      <c r="F351" s="13">
        <v>0</v>
      </c>
      <c r="G351" s="13">
        <f t="shared" si="43"/>
        <v>224000000</v>
      </c>
      <c r="H351" s="13">
        <v>-482416</v>
      </c>
      <c r="I351" s="13">
        <v>-677176</v>
      </c>
      <c r="J351" s="13">
        <f t="shared" si="44"/>
        <v>-1159592</v>
      </c>
      <c r="K351" s="21">
        <f t="shared" si="34"/>
        <v>-5.1767499999999999E-3</v>
      </c>
    </row>
    <row r="352" spans="1:11" x14ac:dyDescent="0.2">
      <c r="A352" s="19" t="s">
        <v>12</v>
      </c>
      <c r="B352" s="19" t="s">
        <v>345</v>
      </c>
      <c r="C352" s="19" t="s">
        <v>348</v>
      </c>
      <c r="D352" s="13">
        <v>110840300</v>
      </c>
      <c r="E352" s="13">
        <v>0</v>
      </c>
      <c r="F352" s="13">
        <v>0</v>
      </c>
      <c r="G352" s="13">
        <f t="shared" si="43"/>
        <v>110840300</v>
      </c>
      <c r="H352" s="13">
        <v>24145971</v>
      </c>
      <c r="I352" s="13">
        <v>23413101</v>
      </c>
      <c r="J352" s="13">
        <f t="shared" si="44"/>
        <v>47559072</v>
      </c>
      <c r="K352" s="21">
        <f t="shared" si="34"/>
        <v>0.42907743844071156</v>
      </c>
    </row>
    <row r="353" spans="1:11" x14ac:dyDescent="0.2">
      <c r="A353" s="19" t="s">
        <v>12</v>
      </c>
      <c r="B353" s="19" t="s">
        <v>345</v>
      </c>
      <c r="C353" s="19" t="s">
        <v>349</v>
      </c>
      <c r="D353" s="13">
        <v>93494500</v>
      </c>
      <c r="E353" s="13">
        <v>0</v>
      </c>
      <c r="F353" s="13">
        <v>0</v>
      </c>
      <c r="G353" s="13">
        <f t="shared" si="43"/>
        <v>93494500</v>
      </c>
      <c r="H353" s="13">
        <v>0</v>
      </c>
      <c r="I353" s="13">
        <v>0</v>
      </c>
      <c r="J353" s="13">
        <f t="shared" si="44"/>
        <v>0</v>
      </c>
      <c r="K353" s="21">
        <f t="shared" si="34"/>
        <v>0</v>
      </c>
    </row>
    <row r="354" spans="1:11" x14ac:dyDescent="0.2">
      <c r="A354" s="19" t="s">
        <v>12</v>
      </c>
      <c r="B354" s="19" t="s">
        <v>345</v>
      </c>
      <c r="C354" s="19" t="s">
        <v>350</v>
      </c>
      <c r="D354" s="13">
        <v>77755700</v>
      </c>
      <c r="E354" s="13">
        <v>0</v>
      </c>
      <c r="F354" s="13">
        <v>0</v>
      </c>
      <c r="G354" s="13">
        <f t="shared" si="43"/>
        <v>77755700</v>
      </c>
      <c r="H354" s="13">
        <v>23276302</v>
      </c>
      <c r="I354" s="13">
        <v>7304238</v>
      </c>
      <c r="J354" s="13">
        <f t="shared" si="44"/>
        <v>30580540</v>
      </c>
      <c r="K354" s="21">
        <f t="shared" si="34"/>
        <v>0.39329000960701271</v>
      </c>
    </row>
    <row r="355" spans="1:11" x14ac:dyDescent="0.2">
      <c r="A355" s="19" t="s">
        <v>12</v>
      </c>
      <c r="B355" s="19" t="s">
        <v>345</v>
      </c>
      <c r="C355" s="19" t="s">
        <v>351</v>
      </c>
      <c r="D355" s="13">
        <v>24000000</v>
      </c>
      <c r="E355" s="13">
        <v>0</v>
      </c>
      <c r="F355" s="13">
        <v>0</v>
      </c>
      <c r="G355" s="13">
        <f t="shared" si="43"/>
        <v>24000000</v>
      </c>
      <c r="H355" s="13">
        <v>5927844</v>
      </c>
      <c r="I355" s="13">
        <v>6410897</v>
      </c>
      <c r="J355" s="13">
        <f t="shared" si="44"/>
        <v>12338741</v>
      </c>
      <c r="K355" s="21">
        <f t="shared" si="34"/>
        <v>0.51411420833333332</v>
      </c>
    </row>
    <row r="356" spans="1:11" x14ac:dyDescent="0.2">
      <c r="A356" s="19" t="s">
        <v>12</v>
      </c>
      <c r="B356" s="19" t="s">
        <v>345</v>
      </c>
      <c r="C356" s="19" t="s">
        <v>352</v>
      </c>
      <c r="D356" s="13">
        <v>8612200</v>
      </c>
      <c r="E356" s="13">
        <v>0</v>
      </c>
      <c r="F356" s="13">
        <v>0</v>
      </c>
      <c r="G356" s="13">
        <f t="shared" si="43"/>
        <v>8612200</v>
      </c>
      <c r="H356" s="13">
        <v>1866697.55</v>
      </c>
      <c r="I356" s="13">
        <v>1456621</v>
      </c>
      <c r="J356" s="13">
        <f t="shared" si="44"/>
        <v>3323318.55</v>
      </c>
      <c r="K356" s="21">
        <f t="shared" si="34"/>
        <v>0.38588497131975569</v>
      </c>
    </row>
    <row r="357" spans="1:11" x14ac:dyDescent="0.2">
      <c r="A357" s="19" t="s">
        <v>12</v>
      </c>
      <c r="B357" s="19" t="s">
        <v>345</v>
      </c>
      <c r="C357" s="19" t="s">
        <v>353</v>
      </c>
      <c r="D357" s="13">
        <v>3137800</v>
      </c>
      <c r="E357" s="13">
        <v>0</v>
      </c>
      <c r="F357" s="13">
        <v>0</v>
      </c>
      <c r="G357" s="13">
        <f t="shared" si="43"/>
        <v>3137800</v>
      </c>
      <c r="H357" s="13">
        <v>-124464.2</v>
      </c>
      <c r="I357" s="13">
        <v>611356</v>
      </c>
      <c r="J357" s="13">
        <f t="shared" si="44"/>
        <v>486891.8</v>
      </c>
      <c r="K357" s="21">
        <f t="shared" si="34"/>
        <v>0.15516980049716361</v>
      </c>
    </row>
    <row r="358" spans="1:11" x14ac:dyDescent="0.2">
      <c r="A358" s="19" t="s">
        <v>12</v>
      </c>
      <c r="B358" s="19" t="s">
        <v>345</v>
      </c>
      <c r="C358" s="19" t="s">
        <v>354</v>
      </c>
      <c r="D358" s="13">
        <v>695000</v>
      </c>
      <c r="E358" s="13">
        <v>0</v>
      </c>
      <c r="F358" s="13">
        <v>0</v>
      </c>
      <c r="G358" s="13">
        <f t="shared" si="43"/>
        <v>695000</v>
      </c>
      <c r="H358" s="13">
        <v>400000</v>
      </c>
      <c r="I358" s="13">
        <v>0</v>
      </c>
      <c r="J358" s="13">
        <f t="shared" si="44"/>
        <v>400000</v>
      </c>
      <c r="K358" s="21">
        <f t="shared" si="34"/>
        <v>0.57553956834532372</v>
      </c>
    </row>
    <row r="359" spans="1:11" x14ac:dyDescent="0.2">
      <c r="A359" s="19" t="s">
        <v>12</v>
      </c>
      <c r="B359" s="19" t="s">
        <v>345</v>
      </c>
      <c r="C359" s="19" t="s">
        <v>355</v>
      </c>
      <c r="D359" s="13">
        <v>40000</v>
      </c>
      <c r="E359" s="13">
        <v>0</v>
      </c>
      <c r="F359" s="13">
        <v>0</v>
      </c>
      <c r="G359" s="13">
        <f t="shared" si="43"/>
        <v>40000</v>
      </c>
      <c r="H359" s="13">
        <v>0</v>
      </c>
      <c r="I359" s="13">
        <v>0</v>
      </c>
      <c r="J359" s="13">
        <f t="shared" si="44"/>
        <v>0</v>
      </c>
      <c r="K359" s="21">
        <f t="shared" si="34"/>
        <v>0</v>
      </c>
    </row>
    <row r="360" spans="1:11" x14ac:dyDescent="0.2">
      <c r="A360" s="19" t="s">
        <v>12</v>
      </c>
      <c r="B360" s="19" t="s">
        <v>345</v>
      </c>
      <c r="C360" s="19" t="s">
        <v>356</v>
      </c>
      <c r="D360" s="13">
        <v>2000</v>
      </c>
      <c r="E360" s="13">
        <v>0</v>
      </c>
      <c r="F360" s="13">
        <v>0</v>
      </c>
      <c r="G360" s="13">
        <f t="shared" si="43"/>
        <v>2000</v>
      </c>
      <c r="H360" s="13">
        <v>0</v>
      </c>
      <c r="I360" s="13">
        <v>0</v>
      </c>
      <c r="J360" s="13">
        <f t="shared" si="44"/>
        <v>0</v>
      </c>
      <c r="K360" s="21">
        <f t="shared" si="34"/>
        <v>0</v>
      </c>
    </row>
    <row r="361" spans="1:11" x14ac:dyDescent="0.2">
      <c r="A361" s="19" t="s">
        <v>12</v>
      </c>
      <c r="B361" s="19" t="s">
        <v>345</v>
      </c>
      <c r="C361" s="19" t="s">
        <v>357</v>
      </c>
      <c r="D361" s="13">
        <v>1000</v>
      </c>
      <c r="E361" s="13">
        <v>0</v>
      </c>
      <c r="F361" s="13">
        <v>0</v>
      </c>
      <c r="G361" s="13">
        <f t="shared" si="43"/>
        <v>1000</v>
      </c>
      <c r="H361" s="13">
        <v>0</v>
      </c>
      <c r="I361" s="13">
        <v>0</v>
      </c>
      <c r="J361" s="13">
        <f t="shared" si="44"/>
        <v>0</v>
      </c>
      <c r="K361" s="21">
        <f t="shared" si="34"/>
        <v>0</v>
      </c>
    </row>
    <row r="362" spans="1:11" x14ac:dyDescent="0.2">
      <c r="A362" s="19" t="s">
        <v>12</v>
      </c>
      <c r="B362" s="19" t="s">
        <v>345</v>
      </c>
      <c r="C362" s="19" t="s">
        <v>12</v>
      </c>
      <c r="D362" s="13">
        <v>389965014</v>
      </c>
      <c r="E362" s="13">
        <v>4554200</v>
      </c>
      <c r="F362" s="13">
        <v>0</v>
      </c>
      <c r="G362" s="13">
        <f t="shared" si="43"/>
        <v>394519214</v>
      </c>
      <c r="H362" s="13">
        <v>80300039</v>
      </c>
      <c r="I362" s="13">
        <v>84953489</v>
      </c>
      <c r="J362" s="13">
        <f t="shared" si="44"/>
        <v>165253528</v>
      </c>
      <c r="K362" s="21">
        <f t="shared" si="34"/>
        <v>0.41887320600816164</v>
      </c>
    </row>
    <row r="363" spans="1:11" x14ac:dyDescent="0.2">
      <c r="A363" s="20" t="s">
        <v>12</v>
      </c>
      <c r="B363" s="20" t="s">
        <v>345</v>
      </c>
      <c r="C363" s="20" t="s">
        <v>46</v>
      </c>
      <c r="D363" s="15">
        <v>2142443714</v>
      </c>
      <c r="E363" s="15">
        <v>4554200</v>
      </c>
      <c r="F363" s="15">
        <v>0</v>
      </c>
      <c r="G363" s="15">
        <f>SUM(G350:G362)</f>
        <v>2146997914</v>
      </c>
      <c r="H363" s="15">
        <v>413525391.21000004</v>
      </c>
      <c r="I363" s="15">
        <f>SUM(I350:I362)</f>
        <v>351733496</v>
      </c>
      <c r="J363" s="15">
        <f>SUM(J350:J362)</f>
        <v>765258887.20999992</v>
      </c>
      <c r="K363" s="24">
        <f t="shared" si="34"/>
        <v>0.35643205902527947</v>
      </c>
    </row>
    <row r="364" spans="1:11" x14ac:dyDescent="0.2">
      <c r="A364" s="6" t="s">
        <v>12</v>
      </c>
      <c r="B364" s="6" t="s">
        <v>358</v>
      </c>
      <c r="C364" s="6" t="s">
        <v>359</v>
      </c>
      <c r="D364" s="7"/>
      <c r="E364" s="7"/>
      <c r="F364" s="7"/>
      <c r="G364" s="7"/>
      <c r="H364" s="7"/>
      <c r="I364" s="7"/>
      <c r="J364" s="7"/>
      <c r="K364" s="12"/>
    </row>
    <row r="365" spans="1:11" x14ac:dyDescent="0.2">
      <c r="A365" s="20" t="s">
        <v>12</v>
      </c>
      <c r="B365" s="20" t="s">
        <v>358</v>
      </c>
      <c r="C365" s="20" t="s">
        <v>46</v>
      </c>
      <c r="D365" s="15">
        <v>2831400</v>
      </c>
      <c r="E365" s="15">
        <v>21200</v>
      </c>
      <c r="F365" s="15">
        <v>0</v>
      </c>
      <c r="G365" s="15">
        <f>D365+E365+F365</f>
        <v>2852600</v>
      </c>
      <c r="H365" s="15">
        <v>519187</v>
      </c>
      <c r="I365" s="15">
        <v>556796</v>
      </c>
      <c r="J365" s="15">
        <f>H365+I365</f>
        <v>1075983</v>
      </c>
      <c r="K365" s="24">
        <f>J365/G365</f>
        <v>0.37719378812311577</v>
      </c>
    </row>
    <row r="366" spans="1:11" x14ac:dyDescent="0.2">
      <c r="A366" s="6" t="s">
        <v>242</v>
      </c>
      <c r="B366" s="6" t="s">
        <v>360</v>
      </c>
      <c r="C366" s="6" t="s">
        <v>361</v>
      </c>
      <c r="D366" s="7"/>
      <c r="E366" s="7"/>
      <c r="F366" s="7"/>
      <c r="G366" s="7"/>
      <c r="H366" s="7"/>
      <c r="I366" s="7"/>
      <c r="J366" s="7"/>
      <c r="K366" s="12"/>
    </row>
    <row r="367" spans="1:11" x14ac:dyDescent="0.2">
      <c r="A367" s="19" t="s">
        <v>242</v>
      </c>
      <c r="B367" s="19" t="s">
        <v>360</v>
      </c>
      <c r="C367" s="19" t="s">
        <v>362</v>
      </c>
      <c r="D367" s="13">
        <v>7438403100</v>
      </c>
      <c r="E367" s="13">
        <v>0</v>
      </c>
      <c r="F367" s="13">
        <v>0</v>
      </c>
      <c r="G367" s="13">
        <f>SUM(D367:F367)</f>
        <v>7438403100</v>
      </c>
      <c r="H367" s="13">
        <v>1875101054</v>
      </c>
      <c r="I367" s="13">
        <v>2014643372</v>
      </c>
      <c r="J367" s="13">
        <f>SUM(H367:I367)</f>
        <v>3889744426</v>
      </c>
      <c r="K367" s="21">
        <f>J367/G367</f>
        <v>0.52292735062986839</v>
      </c>
    </row>
    <row r="368" spans="1:11" x14ac:dyDescent="0.2">
      <c r="A368" s="19" t="s">
        <v>242</v>
      </c>
      <c r="B368" s="19" t="s">
        <v>360</v>
      </c>
      <c r="C368" s="19" t="s">
        <v>363</v>
      </c>
      <c r="D368" s="13">
        <v>773174800</v>
      </c>
      <c r="E368" s="13">
        <v>7600429</v>
      </c>
      <c r="F368" s="13">
        <v>-29</v>
      </c>
      <c r="G368" s="13">
        <f>SUM(D368:F368)</f>
        <v>780775200</v>
      </c>
      <c r="H368" s="13">
        <v>0</v>
      </c>
      <c r="I368" s="13">
        <v>0</v>
      </c>
      <c r="J368" s="13">
        <f>SUM(H368:I368)</f>
        <v>0</v>
      </c>
      <c r="K368" s="21">
        <f>J368/G368</f>
        <v>0</v>
      </c>
    </row>
    <row r="369" spans="1:11" x14ac:dyDescent="0.2">
      <c r="A369" s="19" t="s">
        <v>242</v>
      </c>
      <c r="B369" s="19" t="s">
        <v>360</v>
      </c>
      <c r="C369" s="19" t="s">
        <v>364</v>
      </c>
      <c r="D369" s="13">
        <v>83730800</v>
      </c>
      <c r="E369" s="13">
        <v>-7600429</v>
      </c>
      <c r="F369" s="13">
        <v>29</v>
      </c>
      <c r="G369" s="13">
        <f>SUM(D369:F369)</f>
        <v>76130400</v>
      </c>
      <c r="H369" s="13">
        <v>0</v>
      </c>
      <c r="I369" s="13">
        <v>22914900</v>
      </c>
      <c r="J369" s="13">
        <f>SUM(H369:I369)</f>
        <v>22914900</v>
      </c>
      <c r="K369" s="21">
        <f>J369/G369</f>
        <v>0.30099539737082692</v>
      </c>
    </row>
    <row r="370" spans="1:11" x14ac:dyDescent="0.2">
      <c r="A370" s="19" t="s">
        <v>242</v>
      </c>
      <c r="B370" s="19" t="s">
        <v>360</v>
      </c>
      <c r="C370" s="19" t="s">
        <v>12</v>
      </c>
      <c r="D370" s="13">
        <v>88094614</v>
      </c>
      <c r="E370" s="13">
        <v>6774600</v>
      </c>
      <c r="F370" s="13">
        <v>0</v>
      </c>
      <c r="G370" s="13">
        <f>SUM(D370:F370)</f>
        <v>94869214</v>
      </c>
      <c r="H370" s="13">
        <v>20651698</v>
      </c>
      <c r="I370" s="13">
        <v>20682320</v>
      </c>
      <c r="J370" s="13">
        <f>SUM(H370:I370)</f>
        <v>41334018</v>
      </c>
      <c r="K370" s="21">
        <f>J370/G370</f>
        <v>0.43569474497807054</v>
      </c>
    </row>
    <row r="371" spans="1:11" x14ac:dyDescent="0.2">
      <c r="A371" s="20" t="s">
        <v>242</v>
      </c>
      <c r="B371" s="20" t="s">
        <v>360</v>
      </c>
      <c r="C371" s="20" t="s">
        <v>46</v>
      </c>
      <c r="D371" s="15">
        <v>8383403314</v>
      </c>
      <c r="E371" s="15">
        <v>6774600</v>
      </c>
      <c r="F371" s="15">
        <f>SUM(F367:F370)</f>
        <v>0</v>
      </c>
      <c r="G371" s="15">
        <f>SUM(G367:G370)</f>
        <v>8390177914</v>
      </c>
      <c r="H371" s="15">
        <v>1895752752</v>
      </c>
      <c r="I371" s="15">
        <f>SUM(I367:I370)</f>
        <v>2058240592</v>
      </c>
      <c r="J371" s="15">
        <f>SUM(J367:J370)</f>
        <v>3953993344</v>
      </c>
      <c r="K371" s="24">
        <f>J371/G371</f>
        <v>0.47126454105368809</v>
      </c>
    </row>
    <row r="372" spans="1:11" x14ac:dyDescent="0.2">
      <c r="A372" s="6" t="s">
        <v>12</v>
      </c>
      <c r="B372" s="6" t="s">
        <v>365</v>
      </c>
      <c r="C372" s="6" t="s">
        <v>366</v>
      </c>
      <c r="D372" s="7"/>
      <c r="E372" s="7"/>
      <c r="F372" s="7"/>
      <c r="G372" s="7"/>
      <c r="H372" s="7"/>
      <c r="I372" s="7"/>
      <c r="J372" s="7"/>
      <c r="K372" s="12"/>
    </row>
    <row r="373" spans="1:11" x14ac:dyDescent="0.2">
      <c r="A373" s="19" t="s">
        <v>12</v>
      </c>
      <c r="B373" s="19" t="s">
        <v>365</v>
      </c>
      <c r="C373" s="19" t="s">
        <v>367</v>
      </c>
      <c r="D373" s="13">
        <v>45661400</v>
      </c>
      <c r="E373" s="13">
        <v>0</v>
      </c>
      <c r="F373" s="27">
        <v>0</v>
      </c>
      <c r="G373" s="13">
        <f t="shared" ref="G373:G384" si="45">SUM(D373:F373)</f>
        <v>45661400</v>
      </c>
      <c r="H373" s="13">
        <v>13897868.98</v>
      </c>
      <c r="I373" s="13">
        <v>-7358543</v>
      </c>
      <c r="J373" s="13">
        <f t="shared" ref="J373:J384" si="46">SUM(H373:I373)</f>
        <v>6539325.9800000004</v>
      </c>
      <c r="K373" s="21">
        <f t="shared" ref="K373:K385" si="47">J373/G373</f>
        <v>0.14321343585610605</v>
      </c>
    </row>
    <row r="374" spans="1:11" x14ac:dyDescent="0.2">
      <c r="A374" s="19" t="s">
        <v>12</v>
      </c>
      <c r="B374" s="19" t="s">
        <v>365</v>
      </c>
      <c r="C374" s="19" t="s">
        <v>368</v>
      </c>
      <c r="D374" s="13">
        <v>42070200</v>
      </c>
      <c r="E374" s="13">
        <v>0</v>
      </c>
      <c r="F374" s="27">
        <v>0</v>
      </c>
      <c r="G374" s="13">
        <f t="shared" si="45"/>
        <v>42070200</v>
      </c>
      <c r="H374" s="13">
        <v>0</v>
      </c>
      <c r="I374" s="13">
        <v>0</v>
      </c>
      <c r="J374" s="13">
        <f t="shared" si="46"/>
        <v>0</v>
      </c>
      <c r="K374" s="21">
        <f t="shared" si="47"/>
        <v>0</v>
      </c>
    </row>
    <row r="375" spans="1:11" x14ac:dyDescent="0.2">
      <c r="A375" s="19" t="s">
        <v>12</v>
      </c>
      <c r="B375" s="19" t="s">
        <v>365</v>
      </c>
      <c r="C375" s="19" t="s">
        <v>369</v>
      </c>
      <c r="D375" s="13">
        <v>10000000</v>
      </c>
      <c r="E375" s="13">
        <v>0</v>
      </c>
      <c r="F375" s="27">
        <v>0</v>
      </c>
      <c r="G375" s="13">
        <f t="shared" si="45"/>
        <v>10000000</v>
      </c>
      <c r="H375" s="13">
        <v>0</v>
      </c>
      <c r="I375" s="13">
        <v>0</v>
      </c>
      <c r="J375" s="13">
        <f t="shared" si="46"/>
        <v>0</v>
      </c>
      <c r="K375" s="21">
        <f t="shared" si="47"/>
        <v>0</v>
      </c>
    </row>
    <row r="376" spans="1:11" x14ac:dyDescent="0.2">
      <c r="A376" s="19" t="s">
        <v>12</v>
      </c>
      <c r="B376" s="19" t="s">
        <v>365</v>
      </c>
      <c r="C376" s="19" t="s">
        <v>370</v>
      </c>
      <c r="D376" s="13">
        <v>8150000</v>
      </c>
      <c r="E376" s="13">
        <v>0</v>
      </c>
      <c r="F376" s="27">
        <v>0</v>
      </c>
      <c r="G376" s="13">
        <f t="shared" si="45"/>
        <v>8150000</v>
      </c>
      <c r="H376" s="13">
        <v>2833012</v>
      </c>
      <c r="I376" s="13">
        <v>0</v>
      </c>
      <c r="J376" s="13">
        <f t="shared" si="46"/>
        <v>2833012</v>
      </c>
      <c r="K376" s="21">
        <f t="shared" si="47"/>
        <v>0.34760883435582823</v>
      </c>
    </row>
    <row r="377" spans="1:11" x14ac:dyDescent="0.2">
      <c r="A377" s="19" t="s">
        <v>12</v>
      </c>
      <c r="B377" s="8" t="s">
        <v>365</v>
      </c>
      <c r="C377" s="8" t="s">
        <v>371</v>
      </c>
      <c r="D377" s="9">
        <v>7969300</v>
      </c>
      <c r="E377" s="9">
        <v>0</v>
      </c>
      <c r="F377" s="9">
        <v>0</v>
      </c>
      <c r="G377" s="9">
        <f t="shared" si="45"/>
        <v>7969300</v>
      </c>
      <c r="H377" s="9">
        <v>0</v>
      </c>
      <c r="I377" s="9">
        <v>0</v>
      </c>
      <c r="J377" s="9">
        <f t="shared" si="46"/>
        <v>0</v>
      </c>
      <c r="K377" s="21">
        <f t="shared" si="47"/>
        <v>0</v>
      </c>
    </row>
    <row r="378" spans="1:11" x14ac:dyDescent="0.2">
      <c r="A378" s="19" t="s">
        <v>12</v>
      </c>
      <c r="B378" s="8" t="s">
        <v>365</v>
      </c>
      <c r="C378" s="8" t="s">
        <v>372</v>
      </c>
      <c r="D378" s="9">
        <v>5000000</v>
      </c>
      <c r="E378" s="9">
        <v>0</v>
      </c>
      <c r="F378" s="9">
        <v>0</v>
      </c>
      <c r="G378" s="9">
        <f t="shared" si="45"/>
        <v>5000000</v>
      </c>
      <c r="H378" s="9">
        <v>1251246.67</v>
      </c>
      <c r="I378" s="9">
        <v>478300</v>
      </c>
      <c r="J378" s="9">
        <f t="shared" si="46"/>
        <v>1729546.67</v>
      </c>
      <c r="K378" s="21">
        <f t="shared" si="47"/>
        <v>0.34590933400000001</v>
      </c>
    </row>
    <row r="379" spans="1:11" x14ac:dyDescent="0.2">
      <c r="A379" s="19" t="s">
        <v>12</v>
      </c>
      <c r="B379" s="8" t="s">
        <v>365</v>
      </c>
      <c r="C379" s="8" t="s">
        <v>373</v>
      </c>
      <c r="D379" s="9">
        <v>100000</v>
      </c>
      <c r="E379" s="9">
        <v>0</v>
      </c>
      <c r="F379" s="9">
        <v>0</v>
      </c>
      <c r="G379" s="9">
        <f t="shared" si="45"/>
        <v>100000</v>
      </c>
      <c r="H379" s="9">
        <v>0</v>
      </c>
      <c r="I379" s="9">
        <v>0</v>
      </c>
      <c r="J379" s="9">
        <f t="shared" si="46"/>
        <v>0</v>
      </c>
      <c r="K379" s="21">
        <f t="shared" si="47"/>
        <v>0</v>
      </c>
    </row>
    <row r="380" spans="1:11" x14ac:dyDescent="0.2">
      <c r="A380" s="19" t="s">
        <v>12</v>
      </c>
      <c r="B380" s="8" t="s">
        <v>365</v>
      </c>
      <c r="C380" s="8" t="s">
        <v>374</v>
      </c>
      <c r="D380" s="9">
        <v>100000</v>
      </c>
      <c r="E380" s="9">
        <v>0</v>
      </c>
      <c r="F380" s="9">
        <v>0</v>
      </c>
      <c r="G380" s="9">
        <f t="shared" si="45"/>
        <v>100000</v>
      </c>
      <c r="H380" s="9">
        <v>0</v>
      </c>
      <c r="I380" s="9">
        <v>0</v>
      </c>
      <c r="J380" s="9">
        <f t="shared" si="46"/>
        <v>0</v>
      </c>
      <c r="K380" s="21">
        <f t="shared" si="47"/>
        <v>0</v>
      </c>
    </row>
    <row r="381" spans="1:11" x14ac:dyDescent="0.2">
      <c r="A381" s="19" t="s">
        <v>12</v>
      </c>
      <c r="B381" s="8" t="s">
        <v>365</v>
      </c>
      <c r="C381" s="8" t="s">
        <v>375</v>
      </c>
      <c r="D381" s="9">
        <v>85000</v>
      </c>
      <c r="E381" s="9">
        <v>0</v>
      </c>
      <c r="F381" s="9">
        <v>0</v>
      </c>
      <c r="G381" s="9">
        <f t="shared" si="45"/>
        <v>85000</v>
      </c>
      <c r="H381" s="9">
        <v>-20201.5</v>
      </c>
      <c r="I381" s="9">
        <v>105000</v>
      </c>
      <c r="J381" s="9">
        <f t="shared" si="46"/>
        <v>84798.5</v>
      </c>
      <c r="K381" s="21">
        <f t="shared" si="47"/>
        <v>0.99762941176470588</v>
      </c>
    </row>
    <row r="382" spans="1:11" x14ac:dyDescent="0.2">
      <c r="A382" s="19" t="s">
        <v>12</v>
      </c>
      <c r="B382" s="8" t="s">
        <v>365</v>
      </c>
      <c r="C382" s="8" t="s">
        <v>376</v>
      </c>
      <c r="D382" s="9">
        <v>1000</v>
      </c>
      <c r="E382" s="9">
        <v>0</v>
      </c>
      <c r="F382" s="9">
        <v>0</v>
      </c>
      <c r="G382" s="9">
        <f t="shared" si="45"/>
        <v>1000</v>
      </c>
      <c r="H382" s="9">
        <v>0</v>
      </c>
      <c r="I382" s="9">
        <v>0</v>
      </c>
      <c r="J382" s="9">
        <f t="shared" si="46"/>
        <v>0</v>
      </c>
      <c r="K382" s="21">
        <f t="shared" si="47"/>
        <v>0</v>
      </c>
    </row>
    <row r="383" spans="1:11" x14ac:dyDescent="0.2">
      <c r="A383" s="19" t="s">
        <v>12</v>
      </c>
      <c r="B383" s="8" t="s">
        <v>365</v>
      </c>
      <c r="C383" s="8" t="s">
        <v>377</v>
      </c>
      <c r="D383" s="9">
        <v>1000</v>
      </c>
      <c r="E383" s="9">
        <v>0</v>
      </c>
      <c r="F383" s="9">
        <v>0</v>
      </c>
      <c r="G383" s="9">
        <f t="shared" si="45"/>
        <v>1000</v>
      </c>
      <c r="H383" s="9">
        <v>0</v>
      </c>
      <c r="I383" s="9">
        <v>0</v>
      </c>
      <c r="J383" s="9">
        <f t="shared" si="46"/>
        <v>0</v>
      </c>
      <c r="K383" s="21">
        <f t="shared" si="47"/>
        <v>0</v>
      </c>
    </row>
    <row r="384" spans="1:11" x14ac:dyDescent="0.2">
      <c r="A384" s="19" t="s">
        <v>12</v>
      </c>
      <c r="B384" s="8" t="s">
        <v>365</v>
      </c>
      <c r="C384" s="8" t="s">
        <v>12</v>
      </c>
      <c r="D384" s="9">
        <v>57402614</v>
      </c>
      <c r="E384" s="9">
        <v>503500</v>
      </c>
      <c r="F384" s="9">
        <v>0</v>
      </c>
      <c r="G384" s="9">
        <f t="shared" si="45"/>
        <v>57906114</v>
      </c>
      <c r="H384" s="9">
        <v>-2887666</v>
      </c>
      <c r="I384" s="9">
        <v>13223263</v>
      </c>
      <c r="J384" s="9">
        <f t="shared" si="46"/>
        <v>10335597</v>
      </c>
      <c r="K384" s="21">
        <f t="shared" si="47"/>
        <v>0.1784888725221658</v>
      </c>
    </row>
    <row r="385" spans="1:11" x14ac:dyDescent="0.2">
      <c r="A385" s="20" t="s">
        <v>12</v>
      </c>
      <c r="B385" s="10" t="s">
        <v>365</v>
      </c>
      <c r="C385" s="10" t="s">
        <v>46</v>
      </c>
      <c r="D385" s="11">
        <v>176540514</v>
      </c>
      <c r="E385" s="11">
        <v>503500</v>
      </c>
      <c r="F385" s="11">
        <v>0</v>
      </c>
      <c r="G385" s="11">
        <f>SUM(G373:G384)</f>
        <v>177044014</v>
      </c>
      <c r="H385" s="11">
        <v>15074260.149999999</v>
      </c>
      <c r="I385" s="11">
        <f>SUM(I373:I384)</f>
        <v>6448020</v>
      </c>
      <c r="J385" s="11">
        <f>SUM(J373:J384)</f>
        <v>21522280.149999999</v>
      </c>
      <c r="K385" s="24">
        <f t="shared" si="47"/>
        <v>0.12156457404993087</v>
      </c>
    </row>
    <row r="386" spans="1:11" x14ac:dyDescent="0.2">
      <c r="A386" s="6" t="s">
        <v>12</v>
      </c>
      <c r="B386" s="6" t="s">
        <v>378</v>
      </c>
      <c r="C386" s="6" t="s">
        <v>379</v>
      </c>
      <c r="D386" s="7"/>
      <c r="E386" s="7"/>
      <c r="F386" s="7"/>
      <c r="G386" s="7"/>
      <c r="H386" s="7"/>
      <c r="I386" s="7"/>
      <c r="J386" s="7"/>
      <c r="K386" s="12"/>
    </row>
    <row r="387" spans="1:11" x14ac:dyDescent="0.2">
      <c r="A387" s="19" t="s">
        <v>12</v>
      </c>
      <c r="B387" s="19" t="s">
        <v>378</v>
      </c>
      <c r="C387" s="19" t="s">
        <v>380</v>
      </c>
      <c r="D387" s="13">
        <v>670730200</v>
      </c>
      <c r="E387" s="13">
        <v>0</v>
      </c>
      <c r="F387" s="13">
        <v>0</v>
      </c>
      <c r="G387" s="13">
        <f t="shared" ref="G387:G407" si="48">SUM(D387:F387)</f>
        <v>670730200</v>
      </c>
      <c r="H387" s="13">
        <v>122820736.27</v>
      </c>
      <c r="I387" s="13">
        <v>197323721</v>
      </c>
      <c r="J387" s="13">
        <f t="shared" ref="J387:J407" si="49">SUM(H387:I387)</f>
        <v>320144457.26999998</v>
      </c>
      <c r="K387" s="21">
        <f t="shared" si="34"/>
        <v>0.47730735438780003</v>
      </c>
    </row>
    <row r="388" spans="1:11" x14ac:dyDescent="0.2">
      <c r="A388" s="19" t="s">
        <v>12</v>
      </c>
      <c r="B388" s="19" t="s">
        <v>378</v>
      </c>
      <c r="C388" s="19" t="s">
        <v>381</v>
      </c>
      <c r="D388" s="13">
        <v>211700200</v>
      </c>
      <c r="E388" s="13">
        <v>0</v>
      </c>
      <c r="F388" s="13">
        <v>42000000</v>
      </c>
      <c r="G388" s="13">
        <f t="shared" si="48"/>
        <v>253700200</v>
      </c>
      <c r="H388" s="13">
        <v>15977901.060000001</v>
      </c>
      <c r="I388" s="13">
        <v>29664047</v>
      </c>
      <c r="J388" s="13">
        <f t="shared" si="49"/>
        <v>45641948.060000002</v>
      </c>
      <c r="K388" s="21">
        <f t="shared" si="34"/>
        <v>0.17990505352380487</v>
      </c>
    </row>
    <row r="389" spans="1:11" x14ac:dyDescent="0.2">
      <c r="A389" s="19" t="s">
        <v>12</v>
      </c>
      <c r="B389" s="19" t="s">
        <v>378</v>
      </c>
      <c r="C389" s="19" t="s">
        <v>382</v>
      </c>
      <c r="D389" s="13">
        <v>210433900</v>
      </c>
      <c r="E389" s="13">
        <v>0</v>
      </c>
      <c r="F389" s="13">
        <v>0</v>
      </c>
      <c r="G389" s="13">
        <f t="shared" si="48"/>
        <v>210433900</v>
      </c>
      <c r="H389" s="13">
        <v>3943650.87</v>
      </c>
      <c r="I389" s="13">
        <v>438479</v>
      </c>
      <c r="J389" s="13">
        <f t="shared" si="49"/>
        <v>4382129.87</v>
      </c>
      <c r="K389" s="21">
        <f t="shared" si="34"/>
        <v>2.0824258211248284E-2</v>
      </c>
    </row>
    <row r="390" spans="1:11" x14ac:dyDescent="0.2">
      <c r="A390" s="19" t="s">
        <v>12</v>
      </c>
      <c r="B390" s="19" t="s">
        <v>378</v>
      </c>
      <c r="C390" s="19" t="s">
        <v>383</v>
      </c>
      <c r="D390" s="13">
        <v>198158400</v>
      </c>
      <c r="E390" s="13">
        <v>0</v>
      </c>
      <c r="F390" s="13">
        <v>0</v>
      </c>
      <c r="G390" s="13">
        <f t="shared" si="48"/>
        <v>198158400</v>
      </c>
      <c r="H390" s="13">
        <v>48377174.950000003</v>
      </c>
      <c r="I390" s="13">
        <v>51456923</v>
      </c>
      <c r="J390" s="13">
        <f t="shared" si="49"/>
        <v>99834097.950000003</v>
      </c>
      <c r="K390" s="21">
        <f t="shared" si="34"/>
        <v>0.50380956825448731</v>
      </c>
    </row>
    <row r="391" spans="1:11" x14ac:dyDescent="0.2">
      <c r="A391" s="19" t="s">
        <v>12</v>
      </c>
      <c r="B391" s="19" t="s">
        <v>378</v>
      </c>
      <c r="C391" s="19" t="s">
        <v>384</v>
      </c>
      <c r="D391" s="13">
        <v>85179000</v>
      </c>
      <c r="E391" s="13">
        <v>0</v>
      </c>
      <c r="F391" s="13">
        <v>0</v>
      </c>
      <c r="G391" s="13">
        <f t="shared" si="48"/>
        <v>85179000</v>
      </c>
      <c r="H391" s="13">
        <v>19256692.300000001</v>
      </c>
      <c r="I391" s="13">
        <v>56302265</v>
      </c>
      <c r="J391" s="13">
        <f t="shared" si="49"/>
        <v>75558957.299999997</v>
      </c>
      <c r="K391" s="21">
        <f t="shared" si="34"/>
        <v>0.88706086359313907</v>
      </c>
    </row>
    <row r="392" spans="1:11" x14ac:dyDescent="0.2">
      <c r="A392" s="19" t="s">
        <v>12</v>
      </c>
      <c r="B392" s="19" t="s">
        <v>378</v>
      </c>
      <c r="C392" s="19" t="s">
        <v>385</v>
      </c>
      <c r="D392" s="13">
        <v>36954100</v>
      </c>
      <c r="E392" s="13">
        <v>0</v>
      </c>
      <c r="F392" s="13">
        <v>0</v>
      </c>
      <c r="G392" s="13">
        <f t="shared" si="48"/>
        <v>36954100</v>
      </c>
      <c r="H392" s="13">
        <v>1863469.23</v>
      </c>
      <c r="I392" s="13">
        <v>1050328</v>
      </c>
      <c r="J392" s="13">
        <f t="shared" si="49"/>
        <v>2913797.23</v>
      </c>
      <c r="K392" s="21">
        <f t="shared" ref="K392:K426" si="50">J392/G392</f>
        <v>7.8849091981674557E-2</v>
      </c>
    </row>
    <row r="393" spans="1:11" x14ac:dyDescent="0.2">
      <c r="A393" s="19" t="s">
        <v>12</v>
      </c>
      <c r="B393" s="19" t="s">
        <v>378</v>
      </c>
      <c r="C393" s="19" t="s">
        <v>386</v>
      </c>
      <c r="D393" s="13">
        <v>22875000</v>
      </c>
      <c r="E393" s="13">
        <v>0</v>
      </c>
      <c r="F393" s="13">
        <v>0</v>
      </c>
      <c r="G393" s="13">
        <f t="shared" si="48"/>
        <v>22875000</v>
      </c>
      <c r="H393" s="13">
        <v>0</v>
      </c>
      <c r="I393" s="13">
        <v>0</v>
      </c>
      <c r="J393" s="13">
        <f t="shared" si="49"/>
        <v>0</v>
      </c>
      <c r="K393" s="21">
        <f t="shared" si="50"/>
        <v>0</v>
      </c>
    </row>
    <row r="394" spans="1:11" x14ac:dyDescent="0.2">
      <c r="A394" s="19" t="s">
        <v>12</v>
      </c>
      <c r="B394" s="19" t="s">
        <v>378</v>
      </c>
      <c r="C394" s="19" t="s">
        <v>387</v>
      </c>
      <c r="D394" s="13">
        <v>16848300</v>
      </c>
      <c r="E394" s="13">
        <v>0</v>
      </c>
      <c r="F394" s="13">
        <v>0</v>
      </c>
      <c r="G394" s="13">
        <f t="shared" si="48"/>
        <v>16848300</v>
      </c>
      <c r="H394" s="13">
        <v>3852038.49</v>
      </c>
      <c r="I394" s="13">
        <v>3605246</v>
      </c>
      <c r="J394" s="13">
        <f t="shared" si="49"/>
        <v>7457284.4900000002</v>
      </c>
      <c r="K394" s="21">
        <f t="shared" si="50"/>
        <v>0.44261346782761468</v>
      </c>
    </row>
    <row r="395" spans="1:11" x14ac:dyDescent="0.2">
      <c r="A395" s="19" t="s">
        <v>12</v>
      </c>
      <c r="B395" s="19" t="s">
        <v>378</v>
      </c>
      <c r="C395" s="19" t="s">
        <v>388</v>
      </c>
      <c r="D395" s="13">
        <v>9181000</v>
      </c>
      <c r="E395" s="13">
        <v>0</v>
      </c>
      <c r="F395" s="13">
        <v>0</v>
      </c>
      <c r="G395" s="13">
        <f t="shared" si="48"/>
        <v>9181000</v>
      </c>
      <c r="H395" s="13">
        <v>2041223.04</v>
      </c>
      <c r="I395" s="13">
        <v>14516445</v>
      </c>
      <c r="J395" s="13">
        <f t="shared" si="49"/>
        <v>16557668.039999999</v>
      </c>
      <c r="K395" s="21">
        <f t="shared" si="50"/>
        <v>1.8034710859383509</v>
      </c>
    </row>
    <row r="396" spans="1:11" x14ac:dyDescent="0.2">
      <c r="A396" s="19" t="s">
        <v>12</v>
      </c>
      <c r="B396" s="19" t="s">
        <v>378</v>
      </c>
      <c r="C396" s="19" t="s">
        <v>389</v>
      </c>
      <c r="D396" s="13">
        <v>8473300</v>
      </c>
      <c r="E396" s="13">
        <v>0</v>
      </c>
      <c r="F396" s="13">
        <v>0</v>
      </c>
      <c r="G396" s="13">
        <f t="shared" si="48"/>
        <v>8473300</v>
      </c>
      <c r="H396" s="13">
        <v>2000000</v>
      </c>
      <c r="I396" s="13">
        <v>2000000</v>
      </c>
      <c r="J396" s="13">
        <f t="shared" si="49"/>
        <v>4000000</v>
      </c>
      <c r="K396" s="21">
        <f t="shared" si="50"/>
        <v>0.47207109390674235</v>
      </c>
    </row>
    <row r="397" spans="1:11" x14ac:dyDescent="0.2">
      <c r="A397" s="19" t="s">
        <v>12</v>
      </c>
      <c r="B397" s="19" t="s">
        <v>378</v>
      </c>
      <c r="C397" s="19" t="s">
        <v>390</v>
      </c>
      <c r="D397" s="13">
        <v>5848900</v>
      </c>
      <c r="E397" s="13">
        <v>0</v>
      </c>
      <c r="F397" s="13">
        <v>0</v>
      </c>
      <c r="G397" s="13">
        <f t="shared" si="48"/>
        <v>5848900</v>
      </c>
      <c r="H397" s="13">
        <v>29765</v>
      </c>
      <c r="I397" s="13">
        <v>11899</v>
      </c>
      <c r="J397" s="13">
        <f t="shared" si="49"/>
        <v>41664</v>
      </c>
      <c r="K397" s="21">
        <f t="shared" si="50"/>
        <v>7.1233907230419391E-3</v>
      </c>
    </row>
    <row r="398" spans="1:11" x14ac:dyDescent="0.2">
      <c r="A398" s="19" t="s">
        <v>12</v>
      </c>
      <c r="B398" s="19" t="s">
        <v>378</v>
      </c>
      <c r="C398" s="19" t="s">
        <v>391</v>
      </c>
      <c r="D398" s="13">
        <v>1651100</v>
      </c>
      <c r="E398" s="13">
        <v>0</v>
      </c>
      <c r="F398" s="13">
        <v>0</v>
      </c>
      <c r="G398" s="13">
        <f t="shared" si="48"/>
        <v>1651100</v>
      </c>
      <c r="H398" s="13">
        <v>0</v>
      </c>
      <c r="I398" s="13">
        <v>825560</v>
      </c>
      <c r="J398" s="13">
        <f t="shared" si="49"/>
        <v>825560</v>
      </c>
      <c r="K398" s="21">
        <f t="shared" si="50"/>
        <v>0.5000060565683484</v>
      </c>
    </row>
    <row r="399" spans="1:11" x14ac:dyDescent="0.2">
      <c r="A399" s="19" t="s">
        <v>12</v>
      </c>
      <c r="B399" s="19" t="s">
        <v>378</v>
      </c>
      <c r="C399" s="19" t="s">
        <v>392</v>
      </c>
      <c r="D399" s="13">
        <v>350000</v>
      </c>
      <c r="E399" s="13">
        <v>0</v>
      </c>
      <c r="F399" s="13">
        <v>0</v>
      </c>
      <c r="G399" s="13">
        <f t="shared" si="48"/>
        <v>350000</v>
      </c>
      <c r="H399" s="13">
        <v>0</v>
      </c>
      <c r="I399" s="13">
        <v>0</v>
      </c>
      <c r="J399" s="13">
        <f t="shared" si="49"/>
        <v>0</v>
      </c>
      <c r="K399" s="21">
        <f t="shared" si="50"/>
        <v>0</v>
      </c>
    </row>
    <row r="400" spans="1:11" x14ac:dyDescent="0.2">
      <c r="A400" s="19" t="s">
        <v>12</v>
      </c>
      <c r="B400" s="19" t="s">
        <v>378</v>
      </c>
      <c r="C400" s="19" t="s">
        <v>393</v>
      </c>
      <c r="D400" s="13">
        <v>1000</v>
      </c>
      <c r="E400" s="13">
        <v>0</v>
      </c>
      <c r="F400" s="13">
        <v>0</v>
      </c>
      <c r="G400" s="13">
        <f t="shared" si="48"/>
        <v>1000</v>
      </c>
      <c r="H400" s="13">
        <v>0</v>
      </c>
      <c r="I400" s="13">
        <v>0</v>
      </c>
      <c r="J400" s="13">
        <f t="shared" si="49"/>
        <v>0</v>
      </c>
      <c r="K400" s="21">
        <f t="shared" si="50"/>
        <v>0</v>
      </c>
    </row>
    <row r="401" spans="1:11" x14ac:dyDescent="0.2">
      <c r="A401" s="19" t="s">
        <v>12</v>
      </c>
      <c r="B401" s="19" t="s">
        <v>378</v>
      </c>
      <c r="C401" s="19" t="s">
        <v>394</v>
      </c>
      <c r="D401" s="13">
        <v>1000</v>
      </c>
      <c r="E401" s="13">
        <v>0</v>
      </c>
      <c r="F401" s="13">
        <v>0</v>
      </c>
      <c r="G401" s="13">
        <f t="shared" si="48"/>
        <v>1000</v>
      </c>
      <c r="H401" s="13">
        <v>0</v>
      </c>
      <c r="I401" s="13">
        <v>0</v>
      </c>
      <c r="J401" s="13">
        <f t="shared" si="49"/>
        <v>0</v>
      </c>
      <c r="K401" s="21">
        <f t="shared" si="50"/>
        <v>0</v>
      </c>
    </row>
    <row r="402" spans="1:11" x14ac:dyDescent="0.2">
      <c r="A402" s="19" t="s">
        <v>12</v>
      </c>
      <c r="B402" s="19" t="s">
        <v>378</v>
      </c>
      <c r="C402" s="19" t="s">
        <v>395</v>
      </c>
      <c r="D402" s="13">
        <v>1000</v>
      </c>
      <c r="E402" s="13">
        <v>0</v>
      </c>
      <c r="F402" s="13">
        <v>0</v>
      </c>
      <c r="G402" s="13">
        <f t="shared" si="48"/>
        <v>1000</v>
      </c>
      <c r="H402" s="13">
        <v>0</v>
      </c>
      <c r="I402" s="13">
        <v>0</v>
      </c>
      <c r="J402" s="13">
        <f t="shared" si="49"/>
        <v>0</v>
      </c>
      <c r="K402" s="21">
        <f t="shared" si="50"/>
        <v>0</v>
      </c>
    </row>
    <row r="403" spans="1:11" x14ac:dyDescent="0.2">
      <c r="A403" s="19" t="s">
        <v>12</v>
      </c>
      <c r="B403" s="19" t="s">
        <v>378</v>
      </c>
      <c r="C403" s="19" t="s">
        <v>396</v>
      </c>
      <c r="D403" s="13">
        <v>1000</v>
      </c>
      <c r="E403" s="13">
        <v>24150000</v>
      </c>
      <c r="F403" s="13">
        <v>0</v>
      </c>
      <c r="G403" s="13">
        <f t="shared" si="48"/>
        <v>24151000</v>
      </c>
      <c r="H403" s="13">
        <v>0</v>
      </c>
      <c r="I403" s="13">
        <v>0</v>
      </c>
      <c r="J403" s="13">
        <f t="shared" si="49"/>
        <v>0</v>
      </c>
      <c r="K403" s="21">
        <f t="shared" si="50"/>
        <v>0</v>
      </c>
    </row>
    <row r="404" spans="1:11" x14ac:dyDescent="0.2">
      <c r="A404" s="19" t="s">
        <v>12</v>
      </c>
      <c r="B404" s="19" t="s">
        <v>378</v>
      </c>
      <c r="C404" s="19" t="s">
        <v>397</v>
      </c>
      <c r="D404" s="13">
        <v>1000</v>
      </c>
      <c r="E404" s="13">
        <v>0</v>
      </c>
      <c r="F404" s="13">
        <v>0</v>
      </c>
      <c r="G404" s="13">
        <f t="shared" si="48"/>
        <v>1000</v>
      </c>
      <c r="H404" s="13">
        <v>0</v>
      </c>
      <c r="I404" s="13">
        <v>0</v>
      </c>
      <c r="J404" s="13">
        <f t="shared" si="49"/>
        <v>0</v>
      </c>
      <c r="K404" s="21">
        <f t="shared" si="50"/>
        <v>0</v>
      </c>
    </row>
    <row r="405" spans="1:11" x14ac:dyDescent="0.2">
      <c r="A405" s="19" t="s">
        <v>12</v>
      </c>
      <c r="B405" s="19" t="s">
        <v>378</v>
      </c>
      <c r="C405" s="19" t="s">
        <v>398</v>
      </c>
      <c r="D405" s="13">
        <v>1000</v>
      </c>
      <c r="E405" s="13">
        <v>0</v>
      </c>
      <c r="F405" s="13">
        <v>0</v>
      </c>
      <c r="G405" s="13">
        <f t="shared" si="48"/>
        <v>1000</v>
      </c>
      <c r="H405" s="13">
        <v>0</v>
      </c>
      <c r="I405" s="13">
        <v>0</v>
      </c>
      <c r="J405" s="13">
        <f t="shared" si="49"/>
        <v>0</v>
      </c>
      <c r="K405" s="21">
        <f t="shared" si="50"/>
        <v>0</v>
      </c>
    </row>
    <row r="406" spans="1:11" x14ac:dyDescent="0.2">
      <c r="A406" s="19" t="s">
        <v>12</v>
      </c>
      <c r="B406" s="19" t="s">
        <v>378</v>
      </c>
      <c r="C406" s="19" t="s">
        <v>399</v>
      </c>
      <c r="D406" s="13">
        <v>1000</v>
      </c>
      <c r="E406" s="13">
        <v>0</v>
      </c>
      <c r="F406" s="13">
        <v>0</v>
      </c>
      <c r="G406" s="13">
        <f t="shared" si="48"/>
        <v>1000</v>
      </c>
      <c r="H406" s="13">
        <v>0</v>
      </c>
      <c r="I406" s="13">
        <v>0</v>
      </c>
      <c r="J406" s="13">
        <f t="shared" si="49"/>
        <v>0</v>
      </c>
      <c r="K406" s="21">
        <f t="shared" si="50"/>
        <v>0</v>
      </c>
    </row>
    <row r="407" spans="1:11" x14ac:dyDescent="0.2">
      <c r="A407" s="19" t="s">
        <v>12</v>
      </c>
      <c r="B407" s="19" t="s">
        <v>378</v>
      </c>
      <c r="C407" s="19" t="s">
        <v>12</v>
      </c>
      <c r="D407" s="13">
        <v>-31326308</v>
      </c>
      <c r="E407" s="13">
        <v>3656300</v>
      </c>
      <c r="F407" s="13">
        <v>0</v>
      </c>
      <c r="G407" s="13">
        <f t="shared" si="48"/>
        <v>-27670008</v>
      </c>
      <c r="H407" s="13">
        <v>-5134021</v>
      </c>
      <c r="I407" s="13">
        <v>-53676457</v>
      </c>
      <c r="J407" s="13">
        <f t="shared" si="49"/>
        <v>-58810478</v>
      </c>
      <c r="K407" s="21">
        <f t="shared" si="50"/>
        <v>2.1254232380417091</v>
      </c>
    </row>
    <row r="408" spans="1:11" x14ac:dyDescent="0.2">
      <c r="A408" s="20" t="s">
        <v>12</v>
      </c>
      <c r="B408" s="20" t="s">
        <v>378</v>
      </c>
      <c r="C408" s="20" t="s">
        <v>46</v>
      </c>
      <c r="D408" s="15">
        <v>1447064092</v>
      </c>
      <c r="E408" s="15">
        <v>27806300</v>
      </c>
      <c r="F408" s="15">
        <f>SUM(F387:F407)</f>
        <v>42000000</v>
      </c>
      <c r="G408" s="15">
        <f>SUM(G387:G407)</f>
        <v>1516870392</v>
      </c>
      <c r="H408" s="15">
        <v>215028630.20999998</v>
      </c>
      <c r="I408" s="15">
        <f>SUM(I387:I407)</f>
        <v>303518456</v>
      </c>
      <c r="J408" s="15">
        <f>SUM(J387:J407)</f>
        <v>518547086.20999992</v>
      </c>
      <c r="K408" s="24">
        <f t="shared" si="50"/>
        <v>0.3418532584885472</v>
      </c>
    </row>
    <row r="409" spans="1:11" x14ac:dyDescent="0.2">
      <c r="A409" s="6" t="s">
        <v>12</v>
      </c>
      <c r="B409" s="6" t="s">
        <v>400</v>
      </c>
      <c r="C409" s="6" t="s">
        <v>401</v>
      </c>
      <c r="D409" s="7"/>
      <c r="E409" s="7"/>
      <c r="F409" s="7"/>
      <c r="G409" s="7"/>
      <c r="H409" s="7"/>
      <c r="I409" s="7"/>
      <c r="J409" s="7"/>
      <c r="K409" s="12"/>
    </row>
    <row r="410" spans="1:11" x14ac:dyDescent="0.2">
      <c r="A410" s="19" t="s">
        <v>12</v>
      </c>
      <c r="B410" s="19" t="s">
        <v>400</v>
      </c>
      <c r="C410" s="19" t="s">
        <v>402</v>
      </c>
      <c r="D410" s="13">
        <v>40194000</v>
      </c>
      <c r="E410" s="13">
        <v>0</v>
      </c>
      <c r="F410" s="13">
        <v>0</v>
      </c>
      <c r="G410" s="13">
        <f t="shared" ref="G410:G435" si="51">SUM(D410:F410)</f>
        <v>40194000</v>
      </c>
      <c r="H410" s="13">
        <v>-357838.87</v>
      </c>
      <c r="I410" s="13">
        <v>352540</v>
      </c>
      <c r="J410" s="13">
        <f t="shared" ref="J410:J435" si="52">SUM(H410:I410)</f>
        <v>-5298.8699999999953</v>
      </c>
      <c r="K410" s="21">
        <f t="shared" si="50"/>
        <v>-1.3183236303925948E-4</v>
      </c>
    </row>
    <row r="411" spans="1:11" x14ac:dyDescent="0.2">
      <c r="A411" s="19" t="s">
        <v>12</v>
      </c>
      <c r="B411" s="19" t="s">
        <v>400</v>
      </c>
      <c r="C411" s="19" t="s">
        <v>403</v>
      </c>
      <c r="D411" s="13">
        <v>35984500</v>
      </c>
      <c r="E411" s="13">
        <v>0</v>
      </c>
      <c r="F411" s="13">
        <v>0</v>
      </c>
      <c r="G411" s="13">
        <f t="shared" si="51"/>
        <v>35984500</v>
      </c>
      <c r="H411" s="13">
        <v>-44205488.039999999</v>
      </c>
      <c r="I411" s="13">
        <v>0</v>
      </c>
      <c r="J411" s="13">
        <f t="shared" si="52"/>
        <v>-44205488.039999999</v>
      </c>
      <c r="K411" s="21">
        <f t="shared" si="50"/>
        <v>-1.2284591432422294</v>
      </c>
    </row>
    <row r="412" spans="1:11" x14ac:dyDescent="0.2">
      <c r="A412" s="19" t="s">
        <v>12</v>
      </c>
      <c r="B412" s="19" t="s">
        <v>400</v>
      </c>
      <c r="C412" s="19" t="s">
        <v>404</v>
      </c>
      <c r="D412" s="13">
        <v>9097200</v>
      </c>
      <c r="E412" s="13">
        <v>0</v>
      </c>
      <c r="F412" s="13">
        <v>8325000</v>
      </c>
      <c r="G412" s="13">
        <f t="shared" si="51"/>
        <v>17422200</v>
      </c>
      <c r="H412" s="13">
        <v>0</v>
      </c>
      <c r="I412" s="13">
        <v>0</v>
      </c>
      <c r="J412" s="13">
        <f t="shared" si="52"/>
        <v>0</v>
      </c>
      <c r="K412" s="21">
        <f t="shared" si="50"/>
        <v>0</v>
      </c>
    </row>
    <row r="413" spans="1:11" x14ac:dyDescent="0.2">
      <c r="A413" s="19" t="s">
        <v>12</v>
      </c>
      <c r="B413" s="19" t="s">
        <v>400</v>
      </c>
      <c r="C413" s="19" t="s">
        <v>405</v>
      </c>
      <c r="D413" s="13">
        <v>8329800</v>
      </c>
      <c r="E413" s="13">
        <v>0</v>
      </c>
      <c r="F413" s="13">
        <v>0</v>
      </c>
      <c r="G413" s="13">
        <f t="shared" si="51"/>
        <v>8329800</v>
      </c>
      <c r="H413" s="13">
        <v>0</v>
      </c>
      <c r="I413" s="13">
        <v>0</v>
      </c>
      <c r="J413" s="13">
        <f t="shared" si="52"/>
        <v>0</v>
      </c>
      <c r="K413" s="21">
        <f t="shared" si="50"/>
        <v>0</v>
      </c>
    </row>
    <row r="414" spans="1:11" x14ac:dyDescent="0.2">
      <c r="A414" s="19" t="s">
        <v>12</v>
      </c>
      <c r="B414" s="19" t="s">
        <v>400</v>
      </c>
      <c r="C414" s="19" t="s">
        <v>406</v>
      </c>
      <c r="D414" s="13">
        <v>5000000</v>
      </c>
      <c r="E414" s="13">
        <v>0</v>
      </c>
      <c r="F414" s="13">
        <v>0</v>
      </c>
      <c r="G414" s="13">
        <f t="shared" si="51"/>
        <v>5000000</v>
      </c>
      <c r="H414" s="13">
        <v>0</v>
      </c>
      <c r="I414" s="13">
        <v>838813</v>
      </c>
      <c r="J414" s="13">
        <f t="shared" si="52"/>
        <v>838813</v>
      </c>
      <c r="K414" s="21">
        <f t="shared" si="50"/>
        <v>0.16776260000000001</v>
      </c>
    </row>
    <row r="415" spans="1:11" x14ac:dyDescent="0.2">
      <c r="A415" s="19" t="s">
        <v>12</v>
      </c>
      <c r="B415" s="19" t="s">
        <v>400</v>
      </c>
      <c r="C415" s="19" t="s">
        <v>407</v>
      </c>
      <c r="D415" s="13">
        <v>2200000</v>
      </c>
      <c r="E415" s="13">
        <v>0</v>
      </c>
      <c r="F415" s="13">
        <v>0</v>
      </c>
      <c r="G415" s="13">
        <f t="shared" si="51"/>
        <v>2200000</v>
      </c>
      <c r="H415" s="13">
        <v>92407.03</v>
      </c>
      <c r="I415" s="13">
        <v>26145</v>
      </c>
      <c r="J415" s="13">
        <f t="shared" si="52"/>
        <v>118552.03</v>
      </c>
      <c r="K415" s="21">
        <f t="shared" si="50"/>
        <v>5.3887286363636364E-2</v>
      </c>
    </row>
    <row r="416" spans="1:11" x14ac:dyDescent="0.2">
      <c r="A416" s="19" t="s">
        <v>12</v>
      </c>
      <c r="B416" s="19" t="s">
        <v>400</v>
      </c>
      <c r="C416" s="19" t="s">
        <v>408</v>
      </c>
      <c r="D416" s="13">
        <v>1900000</v>
      </c>
      <c r="E416" s="13">
        <v>0</v>
      </c>
      <c r="F416" s="13">
        <v>0</v>
      </c>
      <c r="G416" s="13">
        <f t="shared" si="51"/>
        <v>1900000</v>
      </c>
      <c r="H416" s="13">
        <v>1000000</v>
      </c>
      <c r="I416" s="13">
        <v>0</v>
      </c>
      <c r="J416" s="13">
        <f t="shared" si="52"/>
        <v>1000000</v>
      </c>
      <c r="K416" s="21">
        <f t="shared" si="50"/>
        <v>0.52631578947368418</v>
      </c>
    </row>
    <row r="417" spans="1:11" x14ac:dyDescent="0.2">
      <c r="A417" s="19" t="s">
        <v>12</v>
      </c>
      <c r="B417" s="19" t="s">
        <v>400</v>
      </c>
      <c r="C417" s="19" t="s">
        <v>409</v>
      </c>
      <c r="D417" s="13">
        <v>1500000</v>
      </c>
      <c r="E417" s="13">
        <v>0</v>
      </c>
      <c r="F417" s="13">
        <v>0</v>
      </c>
      <c r="G417" s="13">
        <f t="shared" si="51"/>
        <v>1500000</v>
      </c>
      <c r="H417" s="13">
        <v>0</v>
      </c>
      <c r="I417" s="13">
        <v>0</v>
      </c>
      <c r="J417" s="13">
        <f t="shared" si="52"/>
        <v>0</v>
      </c>
      <c r="K417" s="21">
        <f t="shared" si="50"/>
        <v>0</v>
      </c>
    </row>
    <row r="418" spans="1:11" x14ac:dyDescent="0.2">
      <c r="A418" s="19" t="s">
        <v>12</v>
      </c>
      <c r="B418" s="19" t="s">
        <v>400</v>
      </c>
      <c r="C418" s="19" t="s">
        <v>410</v>
      </c>
      <c r="D418" s="13">
        <v>1003500</v>
      </c>
      <c r="E418" s="13">
        <v>0</v>
      </c>
      <c r="F418" s="13">
        <v>0</v>
      </c>
      <c r="G418" s="13">
        <f t="shared" si="51"/>
        <v>1003500</v>
      </c>
      <c r="H418" s="13">
        <v>-241921.46</v>
      </c>
      <c r="I418" s="13">
        <v>0</v>
      </c>
      <c r="J418" s="13">
        <f t="shared" si="52"/>
        <v>-241921.46</v>
      </c>
      <c r="K418" s="21">
        <f t="shared" si="50"/>
        <v>-0.24107768809167912</v>
      </c>
    </row>
    <row r="419" spans="1:11" x14ac:dyDescent="0.2">
      <c r="A419" s="19" t="s">
        <v>12</v>
      </c>
      <c r="B419" s="19" t="s">
        <v>400</v>
      </c>
      <c r="C419" s="19" t="s">
        <v>411</v>
      </c>
      <c r="D419" s="13">
        <v>390000</v>
      </c>
      <c r="E419" s="13">
        <v>0</v>
      </c>
      <c r="F419" s="13">
        <v>0</v>
      </c>
      <c r="G419" s="13">
        <f t="shared" si="51"/>
        <v>390000</v>
      </c>
      <c r="H419" s="13">
        <v>17500</v>
      </c>
      <c r="I419" s="13">
        <v>0</v>
      </c>
      <c r="J419" s="13">
        <f t="shared" si="52"/>
        <v>17500</v>
      </c>
      <c r="K419" s="21">
        <f t="shared" si="50"/>
        <v>4.4871794871794872E-2</v>
      </c>
    </row>
    <row r="420" spans="1:11" x14ac:dyDescent="0.2">
      <c r="A420" s="19" t="s">
        <v>12</v>
      </c>
      <c r="B420" s="19" t="s">
        <v>400</v>
      </c>
      <c r="C420" s="19" t="s">
        <v>412</v>
      </c>
      <c r="D420" s="13">
        <v>335300</v>
      </c>
      <c r="E420" s="13">
        <v>0</v>
      </c>
      <c r="F420" s="13">
        <v>0</v>
      </c>
      <c r="G420" s="13">
        <f t="shared" si="51"/>
        <v>335300</v>
      </c>
      <c r="H420" s="13">
        <v>0</v>
      </c>
      <c r="I420" s="13">
        <v>30894</v>
      </c>
      <c r="J420" s="13">
        <f t="shared" si="52"/>
        <v>30894</v>
      </c>
      <c r="K420" s="21">
        <f t="shared" si="50"/>
        <v>9.2138383537130927E-2</v>
      </c>
    </row>
    <row r="421" spans="1:11" x14ac:dyDescent="0.2">
      <c r="A421" s="19" t="s">
        <v>12</v>
      </c>
      <c r="B421" s="19" t="s">
        <v>400</v>
      </c>
      <c r="C421" s="19" t="s">
        <v>413</v>
      </c>
      <c r="D421" s="13">
        <v>202500</v>
      </c>
      <c r="E421" s="13">
        <v>0</v>
      </c>
      <c r="F421" s="13">
        <v>0</v>
      </c>
      <c r="G421" s="13">
        <f t="shared" si="51"/>
        <v>202500</v>
      </c>
      <c r="H421" s="13">
        <v>35000</v>
      </c>
      <c r="I421" s="13">
        <v>0</v>
      </c>
      <c r="J421" s="13">
        <f t="shared" si="52"/>
        <v>35000</v>
      </c>
      <c r="K421" s="21">
        <f t="shared" si="50"/>
        <v>0.1728395061728395</v>
      </c>
    </row>
    <row r="422" spans="1:11" x14ac:dyDescent="0.2">
      <c r="A422" s="19" t="s">
        <v>12</v>
      </c>
      <c r="B422" s="19" t="s">
        <v>400</v>
      </c>
      <c r="C422" s="19" t="s">
        <v>414</v>
      </c>
      <c r="D422" s="13">
        <v>200000</v>
      </c>
      <c r="E422" s="13">
        <v>0</v>
      </c>
      <c r="F422" s="13">
        <v>0</v>
      </c>
      <c r="G422" s="13">
        <f t="shared" si="51"/>
        <v>200000</v>
      </c>
      <c r="H422" s="13">
        <v>-22500</v>
      </c>
      <c r="I422" s="13">
        <v>22500</v>
      </c>
      <c r="J422" s="13">
        <f t="shared" si="52"/>
        <v>0</v>
      </c>
      <c r="K422" s="21">
        <f t="shared" si="50"/>
        <v>0</v>
      </c>
    </row>
    <row r="423" spans="1:11" x14ac:dyDescent="0.2">
      <c r="A423" s="19" t="s">
        <v>12</v>
      </c>
      <c r="B423" s="19" t="s">
        <v>400</v>
      </c>
      <c r="C423" s="19" t="s">
        <v>415</v>
      </c>
      <c r="D423" s="13">
        <v>110000</v>
      </c>
      <c r="E423" s="13">
        <v>0</v>
      </c>
      <c r="F423" s="13">
        <v>0</v>
      </c>
      <c r="G423" s="13">
        <f t="shared" si="51"/>
        <v>110000</v>
      </c>
      <c r="H423" s="13">
        <v>-252256</v>
      </c>
      <c r="I423" s="13">
        <v>0</v>
      </c>
      <c r="J423" s="13">
        <f t="shared" si="52"/>
        <v>-252256</v>
      </c>
      <c r="K423" s="21">
        <f t="shared" si="50"/>
        <v>-2.2932363636363635</v>
      </c>
    </row>
    <row r="424" spans="1:11" x14ac:dyDescent="0.2">
      <c r="A424" s="19" t="s">
        <v>12</v>
      </c>
      <c r="B424" s="19" t="s">
        <v>400</v>
      </c>
      <c r="C424" s="19" t="s">
        <v>411</v>
      </c>
      <c r="D424" s="13">
        <v>50000</v>
      </c>
      <c r="E424" s="13">
        <v>0</v>
      </c>
      <c r="F424" s="13">
        <v>0</v>
      </c>
      <c r="G424" s="13">
        <f t="shared" si="51"/>
        <v>50000</v>
      </c>
      <c r="H424" s="13">
        <v>-152060</v>
      </c>
      <c r="I424" s="13">
        <v>152060</v>
      </c>
      <c r="J424" s="13">
        <f t="shared" si="52"/>
        <v>0</v>
      </c>
      <c r="K424" s="21">
        <f t="shared" si="50"/>
        <v>0</v>
      </c>
    </row>
    <row r="425" spans="1:11" x14ac:dyDescent="0.2">
      <c r="A425" s="19" t="s">
        <v>12</v>
      </c>
      <c r="B425" s="19" t="s">
        <v>400</v>
      </c>
      <c r="C425" s="19" t="s">
        <v>416</v>
      </c>
      <c r="D425" s="13">
        <v>2000</v>
      </c>
      <c r="E425" s="13">
        <v>0</v>
      </c>
      <c r="F425" s="13">
        <v>0</v>
      </c>
      <c r="G425" s="13">
        <f t="shared" si="51"/>
        <v>2000</v>
      </c>
      <c r="H425" s="13">
        <v>16286407.199999999</v>
      </c>
      <c r="I425" s="13">
        <v>19932078</v>
      </c>
      <c r="J425" s="13">
        <f t="shared" si="52"/>
        <v>36218485.200000003</v>
      </c>
      <c r="K425" s="21">
        <f t="shared" si="50"/>
        <v>18109.242600000001</v>
      </c>
    </row>
    <row r="426" spans="1:11" x14ac:dyDescent="0.2">
      <c r="A426" s="19" t="s">
        <v>12</v>
      </c>
      <c r="B426" s="19" t="s">
        <v>400</v>
      </c>
      <c r="C426" s="28" t="s">
        <v>417</v>
      </c>
      <c r="D426" s="13">
        <v>1000</v>
      </c>
      <c r="E426" s="13">
        <v>0</v>
      </c>
      <c r="F426" s="13">
        <v>0</v>
      </c>
      <c r="G426" s="13">
        <f t="shared" si="51"/>
        <v>1000</v>
      </c>
      <c r="H426" s="13">
        <v>0</v>
      </c>
      <c r="I426" s="13">
        <v>0</v>
      </c>
      <c r="J426" s="13">
        <f t="shared" si="52"/>
        <v>0</v>
      </c>
      <c r="K426" s="21">
        <f t="shared" si="50"/>
        <v>0</v>
      </c>
    </row>
    <row r="427" spans="1:11" x14ac:dyDescent="0.2">
      <c r="A427" s="19" t="s">
        <v>12</v>
      </c>
      <c r="B427" s="29" t="s">
        <v>400</v>
      </c>
      <c r="C427" s="30" t="s">
        <v>550</v>
      </c>
      <c r="D427" s="13">
        <v>0</v>
      </c>
      <c r="E427" s="13">
        <v>0</v>
      </c>
      <c r="F427" s="13">
        <v>0</v>
      </c>
      <c r="G427" s="13">
        <f t="shared" si="51"/>
        <v>0</v>
      </c>
      <c r="H427" s="13">
        <v>0</v>
      </c>
      <c r="I427" s="13">
        <v>2873615</v>
      </c>
      <c r="J427" s="13">
        <f t="shared" si="52"/>
        <v>2873615</v>
      </c>
      <c r="K427" s="21"/>
    </row>
    <row r="428" spans="1:11" x14ac:dyDescent="0.2">
      <c r="A428" s="19" t="s">
        <v>12</v>
      </c>
      <c r="B428" s="19" t="s">
        <v>400</v>
      </c>
      <c r="C428" s="19" t="s">
        <v>418</v>
      </c>
      <c r="D428" s="13">
        <v>0</v>
      </c>
      <c r="E428" s="13">
        <v>0</v>
      </c>
      <c r="F428" s="13">
        <v>0</v>
      </c>
      <c r="G428" s="13">
        <f t="shared" si="51"/>
        <v>0</v>
      </c>
      <c r="H428" s="13">
        <v>182356.44</v>
      </c>
      <c r="I428" s="13">
        <v>51394</v>
      </c>
      <c r="J428" s="13">
        <f t="shared" si="52"/>
        <v>233750.44</v>
      </c>
      <c r="K428" s="21"/>
    </row>
    <row r="429" spans="1:11" x14ac:dyDescent="0.2">
      <c r="A429" s="19" t="s">
        <v>12</v>
      </c>
      <c r="B429" s="19" t="s">
        <v>400</v>
      </c>
      <c r="C429" s="19" t="s">
        <v>419</v>
      </c>
      <c r="D429" s="13">
        <v>0</v>
      </c>
      <c r="E429" s="13">
        <v>0</v>
      </c>
      <c r="F429" s="13">
        <v>0</v>
      </c>
      <c r="G429" s="13">
        <f t="shared" si="51"/>
        <v>0</v>
      </c>
      <c r="H429" s="13">
        <v>1100000</v>
      </c>
      <c r="I429" s="13">
        <v>0</v>
      </c>
      <c r="J429" s="13">
        <f t="shared" si="52"/>
        <v>1100000</v>
      </c>
      <c r="K429" s="21"/>
    </row>
    <row r="430" spans="1:11" x14ac:dyDescent="0.2">
      <c r="A430" s="19" t="s">
        <v>12</v>
      </c>
      <c r="B430" s="19" t="s">
        <v>400</v>
      </c>
      <c r="C430" s="19" t="s">
        <v>420</v>
      </c>
      <c r="D430" s="13">
        <v>0</v>
      </c>
      <c r="E430" s="13">
        <v>0</v>
      </c>
      <c r="F430" s="13">
        <v>0</v>
      </c>
      <c r="G430" s="13">
        <f t="shared" si="51"/>
        <v>0</v>
      </c>
      <c r="H430" s="13">
        <v>-6791238.4199999999</v>
      </c>
      <c r="I430" s="13">
        <v>1113811</v>
      </c>
      <c r="J430" s="13">
        <f t="shared" si="52"/>
        <v>-5677427.4199999999</v>
      </c>
      <c r="K430" s="21"/>
    </row>
    <row r="431" spans="1:11" x14ac:dyDescent="0.2">
      <c r="A431" s="19" t="s">
        <v>12</v>
      </c>
      <c r="B431" s="19" t="s">
        <v>400</v>
      </c>
      <c r="C431" s="19" t="s">
        <v>421</v>
      </c>
      <c r="D431" s="13">
        <v>0</v>
      </c>
      <c r="E431" s="13">
        <v>0</v>
      </c>
      <c r="F431" s="13">
        <v>0</v>
      </c>
      <c r="G431" s="13">
        <f t="shared" si="51"/>
        <v>0</v>
      </c>
      <c r="H431" s="13">
        <v>596500.26</v>
      </c>
      <c r="I431" s="13">
        <v>445491</v>
      </c>
      <c r="J431" s="13">
        <f t="shared" si="52"/>
        <v>1041991.26</v>
      </c>
      <c r="K431" s="21"/>
    </row>
    <row r="432" spans="1:11" x14ac:dyDescent="0.2">
      <c r="A432" s="19" t="s">
        <v>12</v>
      </c>
      <c r="B432" s="19" t="s">
        <v>400</v>
      </c>
      <c r="C432" s="19" t="s">
        <v>422</v>
      </c>
      <c r="D432" s="13">
        <v>0</v>
      </c>
      <c r="E432" s="13">
        <v>0</v>
      </c>
      <c r="F432" s="13">
        <v>0</v>
      </c>
      <c r="G432" s="13">
        <f t="shared" si="51"/>
        <v>0</v>
      </c>
      <c r="H432" s="13">
        <v>232500</v>
      </c>
      <c r="I432" s="13">
        <v>235850</v>
      </c>
      <c r="J432" s="13">
        <f t="shared" si="52"/>
        <v>468350</v>
      </c>
      <c r="K432" s="21"/>
    </row>
    <row r="433" spans="1:11" x14ac:dyDescent="0.2">
      <c r="A433" s="19" t="s">
        <v>12</v>
      </c>
      <c r="B433" s="19" t="s">
        <v>400</v>
      </c>
      <c r="C433" s="19" t="s">
        <v>423</v>
      </c>
      <c r="D433" s="13">
        <v>0</v>
      </c>
      <c r="E433" s="13">
        <v>0</v>
      </c>
      <c r="F433" s="13">
        <v>0</v>
      </c>
      <c r="G433" s="13">
        <f t="shared" si="51"/>
        <v>0</v>
      </c>
      <c r="H433" s="13">
        <v>-412684.92</v>
      </c>
      <c r="I433" s="13">
        <v>0</v>
      </c>
      <c r="J433" s="13">
        <f t="shared" si="52"/>
        <v>-412684.92</v>
      </c>
      <c r="K433" s="21"/>
    </row>
    <row r="434" spans="1:11" x14ac:dyDescent="0.2">
      <c r="A434" s="19" t="s">
        <v>12</v>
      </c>
      <c r="B434" s="19" t="s">
        <v>400</v>
      </c>
      <c r="C434" s="19" t="s">
        <v>367</v>
      </c>
      <c r="D434" s="13">
        <v>0</v>
      </c>
      <c r="E434" s="13">
        <v>0</v>
      </c>
      <c r="F434" s="13">
        <v>0</v>
      </c>
      <c r="G434" s="13">
        <f t="shared" si="51"/>
        <v>0</v>
      </c>
      <c r="H434" s="13">
        <v>-10047616.039999999</v>
      </c>
      <c r="I434" s="13">
        <v>10018304</v>
      </c>
      <c r="J434" s="13">
        <f t="shared" si="52"/>
        <v>-29312.039999999106</v>
      </c>
      <c r="K434" s="21"/>
    </row>
    <row r="435" spans="1:11" x14ac:dyDescent="0.2">
      <c r="A435" s="19" t="s">
        <v>12</v>
      </c>
      <c r="B435" s="19" t="s">
        <v>400</v>
      </c>
      <c r="C435" s="19" t="s">
        <v>12</v>
      </c>
      <c r="D435" s="13">
        <v>581691814</v>
      </c>
      <c r="E435" s="13">
        <v>3390300</v>
      </c>
      <c r="F435" s="13">
        <v>0</v>
      </c>
      <c r="G435" s="13">
        <f t="shared" si="51"/>
        <v>585082114</v>
      </c>
      <c r="H435" s="13">
        <v>137950143</v>
      </c>
      <c r="I435" s="13">
        <v>178956420</v>
      </c>
      <c r="J435" s="13">
        <f t="shared" si="52"/>
        <v>316906563</v>
      </c>
      <c r="K435" s="21">
        <f t="shared" ref="K435:K511" si="53">J435/G435</f>
        <v>0.54164459212984928</v>
      </c>
    </row>
    <row r="436" spans="1:11" x14ac:dyDescent="0.2">
      <c r="A436" s="20" t="s">
        <v>12</v>
      </c>
      <c r="B436" s="20" t="s">
        <v>400</v>
      </c>
      <c r="C436" s="20" t="s">
        <v>46</v>
      </c>
      <c r="D436" s="15">
        <v>688191614</v>
      </c>
      <c r="E436" s="15">
        <v>3390300</v>
      </c>
      <c r="F436" s="15">
        <f>SUM(F410:F435)</f>
        <v>8325000</v>
      </c>
      <c r="G436" s="15">
        <f>SUM(G410:G435)</f>
        <v>699906914</v>
      </c>
      <c r="H436" s="15">
        <v>95009210.180000007</v>
      </c>
      <c r="I436" s="15">
        <f>SUM(I410:I435)</f>
        <v>215049915</v>
      </c>
      <c r="J436" s="15">
        <f>SUM(J410:J435)</f>
        <v>310059125.18000001</v>
      </c>
      <c r="K436" s="24">
        <f t="shared" si="53"/>
        <v>0.44300051760883163</v>
      </c>
    </row>
    <row r="437" spans="1:11" x14ac:dyDescent="0.2">
      <c r="A437" s="6" t="s">
        <v>12</v>
      </c>
      <c r="B437" s="6" t="s">
        <v>424</v>
      </c>
      <c r="C437" s="6" t="s">
        <v>425</v>
      </c>
      <c r="D437" s="7"/>
      <c r="E437" s="7"/>
      <c r="F437" s="7"/>
      <c r="G437" s="7"/>
      <c r="H437" s="7"/>
      <c r="I437" s="7"/>
      <c r="J437" s="7"/>
      <c r="K437" s="12"/>
    </row>
    <row r="438" spans="1:11" x14ac:dyDescent="0.2">
      <c r="A438" s="19" t="s">
        <v>12</v>
      </c>
      <c r="B438" s="19" t="s">
        <v>424</v>
      </c>
      <c r="C438" s="19" t="s">
        <v>426</v>
      </c>
      <c r="D438" s="13">
        <v>141470000</v>
      </c>
      <c r="E438" s="13">
        <v>0</v>
      </c>
      <c r="F438" s="13">
        <v>0</v>
      </c>
      <c r="G438" s="13">
        <f t="shared" ref="G438:G447" si="54">SUM(D438:F438)</f>
        <v>141470000</v>
      </c>
      <c r="H438" s="13">
        <v>0</v>
      </c>
      <c r="I438" s="13">
        <v>31056795</v>
      </c>
      <c r="J438" s="13">
        <f t="shared" ref="J438:J447" si="55">SUM(H438:I438)</f>
        <v>31056795</v>
      </c>
      <c r="K438" s="21">
        <f t="shared" si="53"/>
        <v>0.21952919346857991</v>
      </c>
    </row>
    <row r="439" spans="1:11" x14ac:dyDescent="0.2">
      <c r="A439" s="19" t="s">
        <v>12</v>
      </c>
      <c r="B439" s="19" t="s">
        <v>424</v>
      </c>
      <c r="C439" s="19" t="s">
        <v>427</v>
      </c>
      <c r="D439" s="13">
        <v>50000000</v>
      </c>
      <c r="E439" s="13">
        <v>0</v>
      </c>
      <c r="F439" s="13">
        <v>0</v>
      </c>
      <c r="G439" s="13">
        <f t="shared" si="54"/>
        <v>50000000</v>
      </c>
      <c r="H439" s="13">
        <v>0</v>
      </c>
      <c r="I439" s="13">
        <v>0</v>
      </c>
      <c r="J439" s="13">
        <f t="shared" si="55"/>
        <v>0</v>
      </c>
      <c r="K439" s="21">
        <f t="shared" si="53"/>
        <v>0</v>
      </c>
    </row>
    <row r="440" spans="1:11" x14ac:dyDescent="0.2">
      <c r="A440" s="19" t="s">
        <v>12</v>
      </c>
      <c r="B440" s="19" t="s">
        <v>424</v>
      </c>
      <c r="C440" s="19" t="s">
        <v>428</v>
      </c>
      <c r="D440" s="13">
        <v>50000000</v>
      </c>
      <c r="E440" s="13">
        <v>0</v>
      </c>
      <c r="F440" s="13">
        <v>0</v>
      </c>
      <c r="G440" s="13">
        <f t="shared" si="54"/>
        <v>50000000</v>
      </c>
      <c r="H440" s="13">
        <v>0</v>
      </c>
      <c r="I440" s="13">
        <v>0</v>
      </c>
      <c r="J440" s="13">
        <f t="shared" si="55"/>
        <v>0</v>
      </c>
      <c r="K440" s="21">
        <f t="shared" si="53"/>
        <v>0</v>
      </c>
    </row>
    <row r="441" spans="1:11" x14ac:dyDescent="0.2">
      <c r="A441" s="19" t="s">
        <v>12</v>
      </c>
      <c r="B441" s="19" t="s">
        <v>424</v>
      </c>
      <c r="C441" s="19" t="s">
        <v>429</v>
      </c>
      <c r="D441" s="13">
        <v>15000000</v>
      </c>
      <c r="E441" s="13">
        <v>0</v>
      </c>
      <c r="F441" s="13">
        <v>0</v>
      </c>
      <c r="G441" s="13">
        <f t="shared" si="54"/>
        <v>15000000</v>
      </c>
      <c r="H441" s="13">
        <v>12227888.26</v>
      </c>
      <c r="I441" s="13">
        <v>1522395</v>
      </c>
      <c r="J441" s="13">
        <f t="shared" si="55"/>
        <v>13750283.26</v>
      </c>
      <c r="K441" s="21">
        <f t="shared" si="53"/>
        <v>0.91668555066666668</v>
      </c>
    </row>
    <row r="442" spans="1:11" x14ac:dyDescent="0.2">
      <c r="A442" s="19" t="s">
        <v>12</v>
      </c>
      <c r="B442" s="19" t="s">
        <v>424</v>
      </c>
      <c r="C442" s="19" t="s">
        <v>430</v>
      </c>
      <c r="D442" s="13">
        <v>11000000</v>
      </c>
      <c r="E442" s="13">
        <v>0</v>
      </c>
      <c r="F442" s="13">
        <v>0</v>
      </c>
      <c r="G442" s="13">
        <f t="shared" si="54"/>
        <v>11000000</v>
      </c>
      <c r="H442" s="13">
        <v>45717.32</v>
      </c>
      <c r="I442" s="13">
        <v>0</v>
      </c>
      <c r="J442" s="13">
        <f t="shared" si="55"/>
        <v>45717.32</v>
      </c>
      <c r="K442" s="21">
        <f t="shared" si="53"/>
        <v>4.1561200000000001E-3</v>
      </c>
    </row>
    <row r="443" spans="1:11" x14ac:dyDescent="0.2">
      <c r="A443" s="19" t="s">
        <v>12</v>
      </c>
      <c r="B443" s="19" t="s">
        <v>424</v>
      </c>
      <c r="C443" s="19" t="s">
        <v>431</v>
      </c>
      <c r="D443" s="13">
        <v>1800000</v>
      </c>
      <c r="E443" s="13">
        <v>0</v>
      </c>
      <c r="F443" s="13">
        <v>0</v>
      </c>
      <c r="G443" s="13">
        <f t="shared" si="54"/>
        <v>1800000</v>
      </c>
      <c r="H443" s="13">
        <v>0</v>
      </c>
      <c r="I443" s="13">
        <v>0</v>
      </c>
      <c r="J443" s="13">
        <f t="shared" si="55"/>
        <v>0</v>
      </c>
      <c r="K443" s="21">
        <f t="shared" si="53"/>
        <v>0</v>
      </c>
    </row>
    <row r="444" spans="1:11" x14ac:dyDescent="0.2">
      <c r="A444" s="19" t="s">
        <v>12</v>
      </c>
      <c r="B444" s="19" t="s">
        <v>424</v>
      </c>
      <c r="C444" s="19" t="s">
        <v>432</v>
      </c>
      <c r="D444" s="13">
        <v>830000</v>
      </c>
      <c r="E444" s="13">
        <v>0</v>
      </c>
      <c r="F444" s="13">
        <v>0</v>
      </c>
      <c r="G444" s="13">
        <f t="shared" si="54"/>
        <v>830000</v>
      </c>
      <c r="H444" s="13">
        <v>12941.78</v>
      </c>
      <c r="I444" s="13">
        <v>129967</v>
      </c>
      <c r="J444" s="13">
        <f t="shared" si="55"/>
        <v>142908.78</v>
      </c>
      <c r="K444" s="21">
        <f t="shared" si="53"/>
        <v>0.1721792530120482</v>
      </c>
    </row>
    <row r="445" spans="1:11" x14ac:dyDescent="0.2">
      <c r="A445" s="19" t="s">
        <v>12</v>
      </c>
      <c r="B445" s="19" t="s">
        <v>424</v>
      </c>
      <c r="C445" s="19" t="s">
        <v>163</v>
      </c>
      <c r="D445" s="13">
        <v>700000</v>
      </c>
      <c r="E445" s="13">
        <v>0</v>
      </c>
      <c r="F445" s="13">
        <v>0</v>
      </c>
      <c r="G445" s="13">
        <f t="shared" si="54"/>
        <v>700000</v>
      </c>
      <c r="H445" s="13">
        <v>355894.24</v>
      </c>
      <c r="I445" s="13">
        <v>61590</v>
      </c>
      <c r="J445" s="13">
        <f t="shared" si="55"/>
        <v>417484.24</v>
      </c>
      <c r="K445" s="21">
        <f t="shared" si="53"/>
        <v>0.5964060571428571</v>
      </c>
    </row>
    <row r="446" spans="1:11" x14ac:dyDescent="0.2">
      <c r="A446" s="19" t="s">
        <v>12</v>
      </c>
      <c r="B446" s="19" t="s">
        <v>424</v>
      </c>
      <c r="C446" s="19" t="s">
        <v>433</v>
      </c>
      <c r="D446" s="13">
        <v>625000</v>
      </c>
      <c r="E446" s="13">
        <v>0</v>
      </c>
      <c r="F446" s="13">
        <v>0</v>
      </c>
      <c r="G446" s="13">
        <f t="shared" si="54"/>
        <v>625000</v>
      </c>
      <c r="H446" s="13">
        <v>78906</v>
      </c>
      <c r="I446" s="13">
        <v>185558</v>
      </c>
      <c r="J446" s="13">
        <f t="shared" si="55"/>
        <v>264464</v>
      </c>
      <c r="K446" s="21">
        <f t="shared" si="53"/>
        <v>0.42314239999999997</v>
      </c>
    </row>
    <row r="447" spans="1:11" x14ac:dyDescent="0.2">
      <c r="A447" s="19" t="s">
        <v>12</v>
      </c>
      <c r="B447" s="19" t="s">
        <v>424</v>
      </c>
      <c r="C447" s="19" t="s">
        <v>12</v>
      </c>
      <c r="D447" s="13">
        <v>439961814</v>
      </c>
      <c r="E447" s="13">
        <v>320100</v>
      </c>
      <c r="F447" s="13">
        <v>0</v>
      </c>
      <c r="G447" s="13">
        <f t="shared" si="54"/>
        <v>440281914</v>
      </c>
      <c r="H447" s="13">
        <v>102078961</v>
      </c>
      <c r="I447" s="13">
        <v>123307253</v>
      </c>
      <c r="J447" s="13">
        <f t="shared" si="55"/>
        <v>225386214</v>
      </c>
      <c r="K447" s="21">
        <f t="shared" si="53"/>
        <v>0.511913405554969</v>
      </c>
    </row>
    <row r="448" spans="1:11" x14ac:dyDescent="0.2">
      <c r="A448" s="20" t="s">
        <v>12</v>
      </c>
      <c r="B448" s="20" t="s">
        <v>424</v>
      </c>
      <c r="C448" s="20" t="s">
        <v>46</v>
      </c>
      <c r="D448" s="15">
        <v>711386814</v>
      </c>
      <c r="E448" s="15">
        <v>320100</v>
      </c>
      <c r="F448" s="15">
        <v>0</v>
      </c>
      <c r="G448" s="15">
        <f>SUM(G438:G447)</f>
        <v>711706914</v>
      </c>
      <c r="H448" s="15">
        <v>114800308.59999999</v>
      </c>
      <c r="I448" s="15">
        <f>SUM(I438:I447)</f>
        <v>156263558</v>
      </c>
      <c r="J448" s="15">
        <f>SUM(J438:J447)</f>
        <v>271063866.60000002</v>
      </c>
      <c r="K448" s="24">
        <f t="shared" si="53"/>
        <v>0.38086445595496915</v>
      </c>
    </row>
    <row r="449" spans="1:11" x14ac:dyDescent="0.2">
      <c r="A449" s="6" t="s">
        <v>12</v>
      </c>
      <c r="B449" s="6" t="s">
        <v>434</v>
      </c>
      <c r="C449" s="6" t="s">
        <v>435</v>
      </c>
      <c r="D449" s="7"/>
      <c r="E449" s="7"/>
      <c r="F449" s="7"/>
      <c r="G449" s="7"/>
      <c r="H449" s="7"/>
      <c r="I449" s="7"/>
      <c r="J449" s="7"/>
      <c r="K449" s="12"/>
    </row>
    <row r="450" spans="1:11" x14ac:dyDescent="0.2">
      <c r="A450" s="20" t="s">
        <v>12</v>
      </c>
      <c r="B450" s="20" t="s">
        <v>434</v>
      </c>
      <c r="C450" s="20" t="s">
        <v>46</v>
      </c>
      <c r="D450" s="15">
        <v>2432661</v>
      </c>
      <c r="E450" s="15">
        <v>0</v>
      </c>
      <c r="F450" s="15">
        <v>0</v>
      </c>
      <c r="G450" s="15">
        <v>2432661</v>
      </c>
      <c r="H450" s="15">
        <v>2023149</v>
      </c>
      <c r="I450" s="15">
        <v>-866124</v>
      </c>
      <c r="J450" s="15">
        <f>H450+I450</f>
        <v>1157025</v>
      </c>
      <c r="K450" s="24">
        <f>J450/G450</f>
        <v>0.47562114080013612</v>
      </c>
    </row>
    <row r="451" spans="1:11" x14ac:dyDescent="0.2">
      <c r="A451" s="6" t="s">
        <v>12</v>
      </c>
      <c r="B451" s="6" t="s">
        <v>436</v>
      </c>
      <c r="C451" s="6" t="s">
        <v>437</v>
      </c>
      <c r="D451" s="7"/>
      <c r="E451" s="7"/>
      <c r="F451" s="7"/>
      <c r="G451" s="7"/>
      <c r="H451" s="7"/>
      <c r="I451" s="7"/>
      <c r="J451" s="7"/>
      <c r="K451" s="12"/>
    </row>
    <row r="452" spans="1:11" x14ac:dyDescent="0.2">
      <c r="A452" s="19" t="s">
        <v>12</v>
      </c>
      <c r="B452" s="19" t="s">
        <v>436</v>
      </c>
      <c r="C452" s="19" t="s">
        <v>438</v>
      </c>
      <c r="D452" s="13">
        <v>30600000</v>
      </c>
      <c r="E452" s="13">
        <v>0</v>
      </c>
      <c r="F452" s="13">
        <v>0</v>
      </c>
      <c r="G452" s="13">
        <f>SUM(D452:F452)</f>
        <v>30600000</v>
      </c>
      <c r="H452" s="13">
        <v>0</v>
      </c>
      <c r="I452" s="13">
        <v>0</v>
      </c>
      <c r="J452" s="13">
        <f>SUM(H452:I452)</f>
        <v>0</v>
      </c>
      <c r="K452" s="21">
        <f>J452/G452</f>
        <v>0</v>
      </c>
    </row>
    <row r="453" spans="1:11" x14ac:dyDescent="0.2">
      <c r="A453" s="19" t="s">
        <v>12</v>
      </c>
      <c r="B453" s="19" t="s">
        <v>436</v>
      </c>
      <c r="C453" s="19" t="s">
        <v>439</v>
      </c>
      <c r="D453" s="13">
        <v>375000</v>
      </c>
      <c r="E453" s="13">
        <v>7000000</v>
      </c>
      <c r="F453" s="13">
        <v>0</v>
      </c>
      <c r="G453" s="13">
        <f>SUM(D453:F453)</f>
        <v>7375000</v>
      </c>
      <c r="H453" s="13">
        <v>42963.59</v>
      </c>
      <c r="I453" s="13">
        <v>0</v>
      </c>
      <c r="J453" s="13">
        <f>SUM(H453:I453)</f>
        <v>42963.59</v>
      </c>
      <c r="K453" s="21">
        <f>J453/G453</f>
        <v>5.8255715254237287E-3</v>
      </c>
    </row>
    <row r="454" spans="1:11" x14ac:dyDescent="0.2">
      <c r="A454" s="19" t="s">
        <v>12</v>
      </c>
      <c r="B454" s="19" t="s">
        <v>436</v>
      </c>
      <c r="C454" s="19" t="s">
        <v>440</v>
      </c>
      <c r="D454" s="13">
        <v>20000</v>
      </c>
      <c r="E454" s="13">
        <v>0</v>
      </c>
      <c r="F454" s="13">
        <v>0</v>
      </c>
      <c r="G454" s="13">
        <f>SUM(D454:F454)</f>
        <v>20000</v>
      </c>
      <c r="H454" s="13">
        <v>0</v>
      </c>
      <c r="I454" s="13">
        <v>0</v>
      </c>
      <c r="J454" s="13">
        <f>SUM(H454:I454)</f>
        <v>0</v>
      </c>
      <c r="K454" s="21">
        <f>J454/G454</f>
        <v>0</v>
      </c>
    </row>
    <row r="455" spans="1:11" x14ac:dyDescent="0.2">
      <c r="A455" s="19" t="s">
        <v>12</v>
      </c>
      <c r="B455" s="19" t="s">
        <v>436</v>
      </c>
      <c r="C455" s="19" t="s">
        <v>12</v>
      </c>
      <c r="D455" s="13">
        <v>1118227687</v>
      </c>
      <c r="E455" s="13">
        <v>6440100</v>
      </c>
      <c r="F455" s="13">
        <v>0</v>
      </c>
      <c r="G455" s="13">
        <f>SUM(D455:F455)</f>
        <v>1124667787</v>
      </c>
      <c r="H455" s="13">
        <v>186847134</v>
      </c>
      <c r="I455" s="13">
        <v>221340626</v>
      </c>
      <c r="J455" s="13">
        <f>SUM(H455:I455)</f>
        <v>408187760</v>
      </c>
      <c r="K455" s="21">
        <f>J455/G455</f>
        <v>0.3629407410065707</v>
      </c>
    </row>
    <row r="456" spans="1:11" x14ac:dyDescent="0.2">
      <c r="A456" s="20" t="s">
        <v>12</v>
      </c>
      <c r="B456" s="20" t="s">
        <v>436</v>
      </c>
      <c r="C456" s="20" t="s">
        <v>46</v>
      </c>
      <c r="D456" s="15">
        <v>1149222687</v>
      </c>
      <c r="E456" s="15">
        <v>13440100</v>
      </c>
      <c r="F456" s="15">
        <v>0</v>
      </c>
      <c r="G456" s="15">
        <f>SUM(G452:G455)</f>
        <v>1162662787</v>
      </c>
      <c r="H456" s="15">
        <v>186890097.59</v>
      </c>
      <c r="I456" s="15">
        <f>SUM(I452:I455)</f>
        <v>221340626</v>
      </c>
      <c r="J456" s="15">
        <f>SUM(J452:J455)</f>
        <v>408230723.58999997</v>
      </c>
      <c r="K456" s="24">
        <f>J456/G456</f>
        <v>0.35111704627904289</v>
      </c>
    </row>
    <row r="457" spans="1:11" x14ac:dyDescent="0.2">
      <c r="A457" s="5" t="s">
        <v>12</v>
      </c>
      <c r="B457" s="6" t="s">
        <v>441</v>
      </c>
      <c r="C457" s="6" t="s">
        <v>442</v>
      </c>
      <c r="D457" s="7"/>
      <c r="E457" s="7"/>
      <c r="F457" s="7"/>
      <c r="G457" s="7"/>
      <c r="H457" s="7"/>
      <c r="I457" s="7"/>
      <c r="J457" s="7"/>
      <c r="K457" s="12"/>
    </row>
    <row r="458" spans="1:11" x14ac:dyDescent="0.2">
      <c r="A458" s="19" t="s">
        <v>12</v>
      </c>
      <c r="B458" s="19" t="s">
        <v>441</v>
      </c>
      <c r="C458" s="19" t="s">
        <v>443</v>
      </c>
      <c r="D458" s="13">
        <v>120000000</v>
      </c>
      <c r="E458" s="13">
        <v>0</v>
      </c>
      <c r="F458" s="13">
        <v>0</v>
      </c>
      <c r="G458" s="13">
        <f>SUM(D458:F458)</f>
        <v>120000000</v>
      </c>
      <c r="H458" s="13">
        <v>0</v>
      </c>
      <c r="I458" s="13">
        <v>0</v>
      </c>
      <c r="J458" s="13">
        <f>SUM(H458:I458)</f>
        <v>0</v>
      </c>
      <c r="K458" s="21">
        <f t="shared" ref="K458:K463" si="56">J458/G458</f>
        <v>0</v>
      </c>
    </row>
    <row r="459" spans="1:11" x14ac:dyDescent="0.2">
      <c r="A459" s="19" t="s">
        <v>12</v>
      </c>
      <c r="B459" s="19" t="s">
        <v>441</v>
      </c>
      <c r="C459" s="19" t="s">
        <v>444</v>
      </c>
      <c r="D459" s="13">
        <v>24042900</v>
      </c>
      <c r="E459" s="13">
        <v>0</v>
      </c>
      <c r="F459" s="13">
        <v>0</v>
      </c>
      <c r="G459" s="13">
        <f>SUM(D459:F459)</f>
        <v>24042900</v>
      </c>
      <c r="H459" s="13">
        <v>9470705.8100000005</v>
      </c>
      <c r="I459" s="13">
        <v>5942664</v>
      </c>
      <c r="J459" s="13">
        <f>SUM(H459:I459)</f>
        <v>15413369.810000001</v>
      </c>
      <c r="K459" s="21">
        <f t="shared" si="56"/>
        <v>0.64107781548814824</v>
      </c>
    </row>
    <row r="460" spans="1:11" x14ac:dyDescent="0.2">
      <c r="A460" s="19" t="s">
        <v>12</v>
      </c>
      <c r="B460" s="19" t="s">
        <v>441</v>
      </c>
      <c r="C460" s="19" t="s">
        <v>445</v>
      </c>
      <c r="D460" s="13">
        <v>15628100</v>
      </c>
      <c r="E460" s="13">
        <v>0</v>
      </c>
      <c r="F460" s="13">
        <v>0</v>
      </c>
      <c r="G460" s="13">
        <f>SUM(D460:F460)</f>
        <v>15628100</v>
      </c>
      <c r="H460" s="13">
        <v>5521928.6799999997</v>
      </c>
      <c r="I460" s="13">
        <v>2673089</v>
      </c>
      <c r="J460" s="13">
        <f>SUM(H460:I460)</f>
        <v>8195017.6799999997</v>
      </c>
      <c r="K460" s="21">
        <f t="shared" si="56"/>
        <v>0.52437709510433128</v>
      </c>
    </row>
    <row r="461" spans="1:11" x14ac:dyDescent="0.2">
      <c r="A461" s="19" t="s">
        <v>12</v>
      </c>
      <c r="B461" s="19" t="s">
        <v>441</v>
      </c>
      <c r="C461" s="19" t="s">
        <v>446</v>
      </c>
      <c r="D461" s="13">
        <v>1500000</v>
      </c>
      <c r="E461" s="13">
        <v>0</v>
      </c>
      <c r="F461" s="13">
        <v>0</v>
      </c>
      <c r="G461" s="13">
        <f>SUM(D461:F461)</f>
        <v>1500000</v>
      </c>
      <c r="H461" s="13">
        <v>137258</v>
      </c>
      <c r="I461" s="13">
        <v>-230723</v>
      </c>
      <c r="J461" s="13">
        <f>SUM(H461:I461)</f>
        <v>-93465</v>
      </c>
      <c r="K461" s="21">
        <f t="shared" si="56"/>
        <v>-6.2309999999999997E-2</v>
      </c>
    </row>
    <row r="462" spans="1:11" x14ac:dyDescent="0.2">
      <c r="A462" s="19" t="s">
        <v>12</v>
      </c>
      <c r="B462" s="19" t="s">
        <v>441</v>
      </c>
      <c r="C462" s="19" t="s">
        <v>12</v>
      </c>
      <c r="D462" s="13">
        <v>23771014</v>
      </c>
      <c r="E462" s="13">
        <v>1477400</v>
      </c>
      <c r="F462" s="13">
        <v>0</v>
      </c>
      <c r="G462" s="13">
        <f>SUM(D462:F462)</f>
        <v>25248414</v>
      </c>
      <c r="H462" s="13">
        <v>4987719</v>
      </c>
      <c r="I462" s="13">
        <v>4846777</v>
      </c>
      <c r="J462" s="13">
        <f>SUM(H462:I462)</f>
        <v>9834496</v>
      </c>
      <c r="K462" s="21">
        <f t="shared" si="56"/>
        <v>0.38950945592067682</v>
      </c>
    </row>
    <row r="463" spans="1:11" x14ac:dyDescent="0.2">
      <c r="A463" s="20" t="s">
        <v>12</v>
      </c>
      <c r="B463" s="20" t="s">
        <v>441</v>
      </c>
      <c r="C463" s="20" t="s">
        <v>46</v>
      </c>
      <c r="D463" s="15">
        <v>184942014</v>
      </c>
      <c r="E463" s="15">
        <v>1477400</v>
      </c>
      <c r="F463" s="15">
        <v>0</v>
      </c>
      <c r="G463" s="15">
        <f>SUM(G458:G462)</f>
        <v>186419414</v>
      </c>
      <c r="H463" s="15">
        <v>20117612</v>
      </c>
      <c r="I463" s="15">
        <f>SUM(I458:I462)</f>
        <v>13231807</v>
      </c>
      <c r="J463" s="15">
        <f>SUM(J458:J462)</f>
        <v>33349418.490000002</v>
      </c>
      <c r="K463" s="24">
        <f t="shared" si="56"/>
        <v>0.17889455703363599</v>
      </c>
    </row>
    <row r="464" spans="1:11" x14ac:dyDescent="0.2">
      <c r="A464" s="6" t="s">
        <v>47</v>
      </c>
      <c r="B464" s="6" t="s">
        <v>447</v>
      </c>
      <c r="C464" s="6" t="s">
        <v>448</v>
      </c>
      <c r="D464" s="7"/>
      <c r="E464" s="7"/>
      <c r="F464" s="7"/>
      <c r="G464" s="7"/>
      <c r="H464" s="7"/>
      <c r="I464" s="7"/>
      <c r="J464" s="7"/>
      <c r="K464" s="12"/>
    </row>
    <row r="465" spans="1:11" x14ac:dyDescent="0.2">
      <c r="A465" s="19" t="s">
        <v>47</v>
      </c>
      <c r="B465" s="19" t="s">
        <v>447</v>
      </c>
      <c r="C465" s="19" t="s">
        <v>449</v>
      </c>
      <c r="D465" s="13">
        <v>125000000</v>
      </c>
      <c r="E465" s="13">
        <v>0</v>
      </c>
      <c r="F465" s="13">
        <v>0</v>
      </c>
      <c r="G465" s="13">
        <f t="shared" ref="G465:G487" si="57">SUM(D465:F465)</f>
        <v>125000000</v>
      </c>
      <c r="H465" s="13">
        <v>60189620.600000001</v>
      </c>
      <c r="I465" s="13">
        <v>30102083</v>
      </c>
      <c r="J465" s="13">
        <f t="shared" ref="J465:J487" si="58">SUM(H465:I465)</f>
        <v>90291703.599999994</v>
      </c>
      <c r="K465" s="21">
        <f t="shared" si="53"/>
        <v>0.72233362879999996</v>
      </c>
    </row>
    <row r="466" spans="1:11" x14ac:dyDescent="0.2">
      <c r="A466" s="19" t="s">
        <v>47</v>
      </c>
      <c r="B466" s="19" t="s">
        <v>447</v>
      </c>
      <c r="C466" s="19" t="s">
        <v>450</v>
      </c>
      <c r="D466" s="13">
        <v>91752300</v>
      </c>
      <c r="E466" s="13">
        <v>0</v>
      </c>
      <c r="F466" s="13">
        <v>0</v>
      </c>
      <c r="G466" s="13">
        <f t="shared" si="57"/>
        <v>91752300</v>
      </c>
      <c r="H466" s="13">
        <v>-227070.1</v>
      </c>
      <c r="I466" s="13">
        <v>3664120</v>
      </c>
      <c r="J466" s="13">
        <f t="shared" si="58"/>
        <v>3437049.9</v>
      </c>
      <c r="K466" s="21">
        <f t="shared" si="53"/>
        <v>3.74600952782655E-2</v>
      </c>
    </row>
    <row r="467" spans="1:11" x14ac:dyDescent="0.2">
      <c r="A467" s="19" t="s">
        <v>47</v>
      </c>
      <c r="B467" s="19" t="s">
        <v>447</v>
      </c>
      <c r="C467" s="19" t="s">
        <v>451</v>
      </c>
      <c r="D467" s="13">
        <v>80000000</v>
      </c>
      <c r="E467" s="13">
        <v>0</v>
      </c>
      <c r="F467" s="13">
        <v>0</v>
      </c>
      <c r="G467" s="13">
        <f t="shared" si="57"/>
        <v>80000000</v>
      </c>
      <c r="H467" s="13">
        <v>0</v>
      </c>
      <c r="I467" s="13">
        <v>1500000</v>
      </c>
      <c r="J467" s="13">
        <f t="shared" si="58"/>
        <v>1500000</v>
      </c>
      <c r="K467" s="21">
        <f t="shared" si="53"/>
        <v>1.8749999999999999E-2</v>
      </c>
    </row>
    <row r="468" spans="1:11" x14ac:dyDescent="0.2">
      <c r="A468" s="19" t="s">
        <v>47</v>
      </c>
      <c r="B468" s="19" t="s">
        <v>447</v>
      </c>
      <c r="C468" s="19" t="s">
        <v>452</v>
      </c>
      <c r="D468" s="13">
        <v>67863900</v>
      </c>
      <c r="E468" s="13">
        <v>7764400</v>
      </c>
      <c r="F468" s="13">
        <v>0</v>
      </c>
      <c r="G468" s="13">
        <f t="shared" si="57"/>
        <v>75628300</v>
      </c>
      <c r="H468" s="13">
        <v>14913787.32</v>
      </c>
      <c r="I468" s="13">
        <v>38767579</v>
      </c>
      <c r="J468" s="13">
        <f t="shared" si="58"/>
        <v>53681366.32</v>
      </c>
      <c r="K468" s="21">
        <f t="shared" si="53"/>
        <v>0.70980527553838968</v>
      </c>
    </row>
    <row r="469" spans="1:11" x14ac:dyDescent="0.2">
      <c r="A469" s="19" t="s">
        <v>47</v>
      </c>
      <c r="B469" s="19" t="s">
        <v>447</v>
      </c>
      <c r="C469" s="19" t="s">
        <v>453</v>
      </c>
      <c r="D469" s="13">
        <v>25648000</v>
      </c>
      <c r="E469" s="13">
        <v>14000000</v>
      </c>
      <c r="F469" s="13">
        <v>0</v>
      </c>
      <c r="G469" s="13">
        <f t="shared" si="57"/>
        <v>39648000</v>
      </c>
      <c r="H469" s="13">
        <v>937139.38</v>
      </c>
      <c r="I469" s="13">
        <v>1582401</v>
      </c>
      <c r="J469" s="13">
        <f t="shared" si="58"/>
        <v>2519540.38</v>
      </c>
      <c r="K469" s="21">
        <f t="shared" si="53"/>
        <v>6.3547729519774013E-2</v>
      </c>
    </row>
    <row r="470" spans="1:11" x14ac:dyDescent="0.2">
      <c r="A470" s="19" t="s">
        <v>47</v>
      </c>
      <c r="B470" s="19" t="s">
        <v>447</v>
      </c>
      <c r="C470" s="19" t="s">
        <v>454</v>
      </c>
      <c r="D470" s="13">
        <v>13974900</v>
      </c>
      <c r="E470" s="13">
        <v>0</v>
      </c>
      <c r="F470" s="13">
        <v>0</v>
      </c>
      <c r="G470" s="13">
        <f t="shared" si="57"/>
        <v>13974900</v>
      </c>
      <c r="H470" s="13">
        <v>1248258.33</v>
      </c>
      <c r="I470" s="13">
        <v>2025083</v>
      </c>
      <c r="J470" s="13">
        <f t="shared" si="58"/>
        <v>3273341.33</v>
      </c>
      <c r="K470" s="21">
        <f t="shared" si="53"/>
        <v>0.23423003599310194</v>
      </c>
    </row>
    <row r="471" spans="1:11" x14ac:dyDescent="0.2">
      <c r="A471" s="19" t="s">
        <v>47</v>
      </c>
      <c r="B471" s="19" t="s">
        <v>447</v>
      </c>
      <c r="C471" s="19" t="s">
        <v>455</v>
      </c>
      <c r="D471" s="13">
        <v>8000000</v>
      </c>
      <c r="E471" s="13">
        <v>16000000</v>
      </c>
      <c r="F471" s="13">
        <v>0</v>
      </c>
      <c r="G471" s="13">
        <f t="shared" si="57"/>
        <v>24000000</v>
      </c>
      <c r="H471" s="13">
        <v>3467422.56</v>
      </c>
      <c r="I471" s="13">
        <v>1273973</v>
      </c>
      <c r="J471" s="13">
        <f t="shared" si="58"/>
        <v>4741395.5600000005</v>
      </c>
      <c r="K471" s="21">
        <f t="shared" si="53"/>
        <v>0.19755814833333335</v>
      </c>
    </row>
    <row r="472" spans="1:11" x14ac:dyDescent="0.2">
      <c r="A472" s="19" t="s">
        <v>47</v>
      </c>
      <c r="B472" s="19" t="s">
        <v>447</v>
      </c>
      <c r="C472" s="19" t="s">
        <v>456</v>
      </c>
      <c r="D472" s="13">
        <v>6650000</v>
      </c>
      <c r="E472" s="13">
        <v>0</v>
      </c>
      <c r="F472" s="13">
        <v>0</v>
      </c>
      <c r="G472" s="13">
        <f t="shared" si="57"/>
        <v>6650000</v>
      </c>
      <c r="H472" s="13">
        <v>4880022</v>
      </c>
      <c r="I472" s="13">
        <v>0</v>
      </c>
      <c r="J472" s="13">
        <f t="shared" si="58"/>
        <v>4880022</v>
      </c>
      <c r="K472" s="21">
        <f t="shared" si="53"/>
        <v>0.73383789473684213</v>
      </c>
    </row>
    <row r="473" spans="1:11" x14ac:dyDescent="0.2">
      <c r="A473" s="19" t="s">
        <v>47</v>
      </c>
      <c r="B473" s="19" t="s">
        <v>447</v>
      </c>
      <c r="C473" s="19" t="s">
        <v>457</v>
      </c>
      <c r="D473" s="13">
        <v>6130800</v>
      </c>
      <c r="E473" s="13">
        <v>0</v>
      </c>
      <c r="F473" s="13">
        <v>0</v>
      </c>
      <c r="G473" s="13">
        <f t="shared" si="57"/>
        <v>6130800</v>
      </c>
      <c r="H473" s="13">
        <v>609973.32999999996</v>
      </c>
      <c r="I473" s="13">
        <v>1655008</v>
      </c>
      <c r="J473" s="13">
        <f t="shared" si="58"/>
        <v>2264981.33</v>
      </c>
      <c r="K473" s="21">
        <f t="shared" si="53"/>
        <v>0.36944303027337377</v>
      </c>
    </row>
    <row r="474" spans="1:11" x14ac:dyDescent="0.2">
      <c r="A474" s="19" t="s">
        <v>47</v>
      </c>
      <c r="B474" s="19" t="s">
        <v>447</v>
      </c>
      <c r="C474" s="19" t="s">
        <v>458</v>
      </c>
      <c r="D474" s="13">
        <v>2480000</v>
      </c>
      <c r="E474" s="13">
        <v>0</v>
      </c>
      <c r="F474" s="13">
        <v>0</v>
      </c>
      <c r="G474" s="13">
        <f t="shared" si="57"/>
        <v>2480000</v>
      </c>
      <c r="H474" s="13">
        <v>0</v>
      </c>
      <c r="I474" s="13">
        <v>47736</v>
      </c>
      <c r="J474" s="13">
        <f t="shared" si="58"/>
        <v>47736</v>
      </c>
      <c r="K474" s="21">
        <f t="shared" si="53"/>
        <v>1.9248387096774195E-2</v>
      </c>
    </row>
    <row r="475" spans="1:11" x14ac:dyDescent="0.2">
      <c r="A475" s="19" t="s">
        <v>47</v>
      </c>
      <c r="B475" s="19" t="s">
        <v>447</v>
      </c>
      <c r="C475" s="19" t="s">
        <v>459</v>
      </c>
      <c r="D475" s="13">
        <v>2400000</v>
      </c>
      <c r="E475" s="13">
        <v>0</v>
      </c>
      <c r="F475" s="13">
        <v>0</v>
      </c>
      <c r="G475" s="13">
        <f t="shared" si="57"/>
        <v>2400000</v>
      </c>
      <c r="H475" s="13">
        <v>0</v>
      </c>
      <c r="I475" s="13">
        <v>0</v>
      </c>
      <c r="J475" s="13">
        <f t="shared" si="58"/>
        <v>0</v>
      </c>
      <c r="K475" s="21">
        <f t="shared" si="53"/>
        <v>0</v>
      </c>
    </row>
    <row r="476" spans="1:11" x14ac:dyDescent="0.2">
      <c r="A476" s="19" t="s">
        <v>47</v>
      </c>
      <c r="B476" s="19" t="s">
        <v>447</v>
      </c>
      <c r="C476" s="19" t="s">
        <v>460</v>
      </c>
      <c r="D476" s="13">
        <v>2000000</v>
      </c>
      <c r="E476" s="13">
        <v>0</v>
      </c>
      <c r="F476" s="13">
        <v>0</v>
      </c>
      <c r="G476" s="13">
        <f t="shared" si="57"/>
        <v>2000000</v>
      </c>
      <c r="H476" s="13">
        <v>0</v>
      </c>
      <c r="I476" s="13">
        <v>0</v>
      </c>
      <c r="J476" s="13">
        <f t="shared" si="58"/>
        <v>0</v>
      </c>
      <c r="K476" s="21">
        <f t="shared" si="53"/>
        <v>0</v>
      </c>
    </row>
    <row r="477" spans="1:11" x14ac:dyDescent="0.2">
      <c r="A477" s="19" t="s">
        <v>47</v>
      </c>
      <c r="B477" s="19" t="s">
        <v>447</v>
      </c>
      <c r="C477" s="19" t="s">
        <v>461</v>
      </c>
      <c r="D477" s="13">
        <v>1650000</v>
      </c>
      <c r="E477" s="13">
        <v>0</v>
      </c>
      <c r="F477" s="13">
        <v>0</v>
      </c>
      <c r="G477" s="13">
        <f t="shared" si="57"/>
        <v>1650000</v>
      </c>
      <c r="H477" s="13">
        <v>0</v>
      </c>
      <c r="I477" s="13">
        <v>0</v>
      </c>
      <c r="J477" s="13">
        <f t="shared" si="58"/>
        <v>0</v>
      </c>
      <c r="K477" s="21">
        <f t="shared" si="53"/>
        <v>0</v>
      </c>
    </row>
    <row r="478" spans="1:11" x14ac:dyDescent="0.2">
      <c r="A478" s="19" t="s">
        <v>47</v>
      </c>
      <c r="B478" s="19" t="s">
        <v>447</v>
      </c>
      <c r="C478" s="19" t="s">
        <v>462</v>
      </c>
      <c r="D478" s="13">
        <v>855000</v>
      </c>
      <c r="E478" s="13">
        <v>0</v>
      </c>
      <c r="F478" s="13">
        <v>0</v>
      </c>
      <c r="G478" s="13">
        <f t="shared" si="57"/>
        <v>855000</v>
      </c>
      <c r="H478" s="13">
        <v>475930.05</v>
      </c>
      <c r="I478" s="13">
        <v>103757</v>
      </c>
      <c r="J478" s="13">
        <f t="shared" si="58"/>
        <v>579687.05000000005</v>
      </c>
      <c r="K478" s="21">
        <f t="shared" si="53"/>
        <v>0.67799654970760237</v>
      </c>
    </row>
    <row r="479" spans="1:11" x14ac:dyDescent="0.2">
      <c r="A479" s="19" t="s">
        <v>47</v>
      </c>
      <c r="B479" s="19" t="s">
        <v>447</v>
      </c>
      <c r="C479" s="19" t="s">
        <v>463</v>
      </c>
      <c r="D479" s="13">
        <v>750000</v>
      </c>
      <c r="E479" s="13">
        <v>0</v>
      </c>
      <c r="F479" s="13">
        <v>0</v>
      </c>
      <c r="G479" s="13">
        <f t="shared" si="57"/>
        <v>750000</v>
      </c>
      <c r="H479" s="13">
        <v>414510.71</v>
      </c>
      <c r="I479" s="13">
        <v>0</v>
      </c>
      <c r="J479" s="13">
        <f t="shared" si="58"/>
        <v>414510.71</v>
      </c>
      <c r="K479" s="21">
        <f t="shared" si="53"/>
        <v>0.55268094666666667</v>
      </c>
    </row>
    <row r="480" spans="1:11" x14ac:dyDescent="0.2">
      <c r="A480" s="19" t="s">
        <v>47</v>
      </c>
      <c r="B480" s="19" t="s">
        <v>447</v>
      </c>
      <c r="C480" s="19" t="s">
        <v>464</v>
      </c>
      <c r="D480" s="13">
        <v>525000</v>
      </c>
      <c r="E480" s="13">
        <v>0</v>
      </c>
      <c r="F480" s="13">
        <v>0</v>
      </c>
      <c r="G480" s="13">
        <f t="shared" si="57"/>
        <v>525000</v>
      </c>
      <c r="H480" s="13">
        <v>0</v>
      </c>
      <c r="I480" s="13">
        <v>0</v>
      </c>
      <c r="J480" s="13">
        <f t="shared" si="58"/>
        <v>0</v>
      </c>
      <c r="K480" s="21">
        <f t="shared" si="53"/>
        <v>0</v>
      </c>
    </row>
    <row r="481" spans="1:11" x14ac:dyDescent="0.2">
      <c r="A481" s="19" t="s">
        <v>47</v>
      </c>
      <c r="B481" s="19" t="s">
        <v>447</v>
      </c>
      <c r="C481" s="19" t="s">
        <v>465</v>
      </c>
      <c r="D481" s="13">
        <v>412400</v>
      </c>
      <c r="E481" s="13">
        <v>0</v>
      </c>
      <c r="F481" s="13">
        <v>0</v>
      </c>
      <c r="G481" s="13">
        <f t="shared" si="57"/>
        <v>412400</v>
      </c>
      <c r="H481" s="13">
        <v>0</v>
      </c>
      <c r="I481" s="13">
        <v>0</v>
      </c>
      <c r="J481" s="13">
        <f t="shared" si="58"/>
        <v>0</v>
      </c>
      <c r="K481" s="21">
        <f t="shared" si="53"/>
        <v>0</v>
      </c>
    </row>
    <row r="482" spans="1:11" x14ac:dyDescent="0.2">
      <c r="A482" s="19" t="s">
        <v>47</v>
      </c>
      <c r="B482" s="19" t="s">
        <v>447</v>
      </c>
      <c r="C482" s="19" t="s">
        <v>466</v>
      </c>
      <c r="D482" s="13">
        <v>225000</v>
      </c>
      <c r="E482" s="13">
        <v>0</v>
      </c>
      <c r="F482" s="13">
        <v>0</v>
      </c>
      <c r="G482" s="13">
        <f t="shared" si="57"/>
        <v>225000</v>
      </c>
      <c r="H482" s="13">
        <v>325000</v>
      </c>
      <c r="I482" s="13">
        <v>0</v>
      </c>
      <c r="J482" s="13">
        <f t="shared" si="58"/>
        <v>325000</v>
      </c>
      <c r="K482" s="21">
        <f t="shared" si="53"/>
        <v>1.4444444444444444</v>
      </c>
    </row>
    <row r="483" spans="1:11" x14ac:dyDescent="0.2">
      <c r="A483" s="19" t="s">
        <v>47</v>
      </c>
      <c r="B483" s="19" t="s">
        <v>447</v>
      </c>
      <c r="C483" s="19" t="s">
        <v>467</v>
      </c>
      <c r="D483" s="13">
        <v>92300</v>
      </c>
      <c r="E483" s="13">
        <v>0</v>
      </c>
      <c r="F483" s="13">
        <v>0</v>
      </c>
      <c r="G483" s="13">
        <f t="shared" si="57"/>
        <v>92300</v>
      </c>
      <c r="H483" s="13">
        <v>4135</v>
      </c>
      <c r="I483" s="13">
        <v>9753</v>
      </c>
      <c r="J483" s="13">
        <f t="shared" si="58"/>
        <v>13888</v>
      </c>
      <c r="K483" s="21">
        <f t="shared" si="53"/>
        <v>0.15046587215601301</v>
      </c>
    </row>
    <row r="484" spans="1:11" x14ac:dyDescent="0.2">
      <c r="A484" s="19" t="s">
        <v>47</v>
      </c>
      <c r="B484" s="19" t="s">
        <v>447</v>
      </c>
      <c r="C484" s="19" t="s">
        <v>468</v>
      </c>
      <c r="D484" s="13">
        <v>28400</v>
      </c>
      <c r="E484" s="13">
        <v>0</v>
      </c>
      <c r="F484" s="13">
        <v>0</v>
      </c>
      <c r="G484" s="13">
        <f t="shared" si="57"/>
        <v>28400</v>
      </c>
      <c r="H484" s="13">
        <v>0</v>
      </c>
      <c r="I484" s="13">
        <v>0</v>
      </c>
      <c r="J484" s="13">
        <f t="shared" si="58"/>
        <v>0</v>
      </c>
      <c r="K484" s="21">
        <f t="shared" si="53"/>
        <v>0</v>
      </c>
    </row>
    <row r="485" spans="1:11" x14ac:dyDescent="0.2">
      <c r="A485" s="19" t="s">
        <v>47</v>
      </c>
      <c r="B485" s="19" t="s">
        <v>447</v>
      </c>
      <c r="C485" s="19" t="s">
        <v>469</v>
      </c>
      <c r="D485" s="13">
        <v>25000</v>
      </c>
      <c r="E485" s="13">
        <v>0</v>
      </c>
      <c r="F485" s="13">
        <v>0</v>
      </c>
      <c r="G485" s="13">
        <f t="shared" si="57"/>
        <v>25000</v>
      </c>
      <c r="H485" s="13">
        <v>0</v>
      </c>
      <c r="I485" s="13">
        <v>0</v>
      </c>
      <c r="J485" s="13">
        <f t="shared" si="58"/>
        <v>0</v>
      </c>
      <c r="K485" s="21">
        <f t="shared" si="53"/>
        <v>0</v>
      </c>
    </row>
    <row r="486" spans="1:11" x14ac:dyDescent="0.2">
      <c r="A486" s="19" t="s">
        <v>47</v>
      </c>
      <c r="B486" s="19" t="s">
        <v>447</v>
      </c>
      <c r="C486" s="19" t="s">
        <v>470</v>
      </c>
      <c r="D486" s="13">
        <v>11600</v>
      </c>
      <c r="E486" s="13">
        <v>0</v>
      </c>
      <c r="F486" s="13">
        <v>0</v>
      </c>
      <c r="G486" s="13">
        <f t="shared" si="57"/>
        <v>11600</v>
      </c>
      <c r="H486" s="13">
        <v>573</v>
      </c>
      <c r="I486" s="13">
        <v>573</v>
      </c>
      <c r="J486" s="13">
        <f t="shared" si="58"/>
        <v>1146</v>
      </c>
      <c r="K486" s="21">
        <f t="shared" si="53"/>
        <v>9.8793103448275868E-2</v>
      </c>
    </row>
    <row r="487" spans="1:11" x14ac:dyDescent="0.2">
      <c r="A487" s="19" t="s">
        <v>47</v>
      </c>
      <c r="B487" s="19" t="s">
        <v>447</v>
      </c>
      <c r="C487" s="19" t="s">
        <v>12</v>
      </c>
      <c r="D487" s="13">
        <v>3274674087</v>
      </c>
      <c r="E487" s="13">
        <v>129729800</v>
      </c>
      <c r="F487" s="13">
        <v>14816300</v>
      </c>
      <c r="G487" s="13">
        <f t="shared" si="57"/>
        <v>3419220187</v>
      </c>
      <c r="H487" s="13">
        <v>788942538</v>
      </c>
      <c r="I487" s="13">
        <v>820461349</v>
      </c>
      <c r="J487" s="13">
        <f t="shared" si="58"/>
        <v>1609403887</v>
      </c>
      <c r="K487" s="21">
        <f t="shared" si="53"/>
        <v>0.47069325722836231</v>
      </c>
    </row>
    <row r="488" spans="1:11" x14ac:dyDescent="0.2">
      <c r="A488" s="20" t="s">
        <v>47</v>
      </c>
      <c r="B488" s="20" t="s">
        <v>447</v>
      </c>
      <c r="C488" s="20" t="s">
        <v>46</v>
      </c>
      <c r="D488" s="15">
        <v>3711148687</v>
      </c>
      <c r="E488" s="15">
        <v>167494200</v>
      </c>
      <c r="F488" s="15">
        <f>SUM(F465:F487)</f>
        <v>14816300</v>
      </c>
      <c r="G488" s="15">
        <f>SUM(G465:G487)</f>
        <v>3893459187</v>
      </c>
      <c r="H488" s="15">
        <v>876181840.17999995</v>
      </c>
      <c r="I488" s="15">
        <f>SUM(I465:I487)</f>
        <v>901193415</v>
      </c>
      <c r="J488" s="15">
        <f>SUM(J465:J487)</f>
        <v>1777375255.1800001</v>
      </c>
      <c r="K488" s="24">
        <f t="shared" si="53"/>
        <v>0.45650286026229253</v>
      </c>
    </row>
    <row r="489" spans="1:11" x14ac:dyDescent="0.2">
      <c r="A489" s="6" t="s">
        <v>12</v>
      </c>
      <c r="B489" s="6" t="s">
        <v>471</v>
      </c>
      <c r="C489" s="6" t="s">
        <v>472</v>
      </c>
      <c r="D489" s="7"/>
      <c r="E489" s="7"/>
      <c r="F489" s="7"/>
      <c r="G489" s="7"/>
      <c r="H489" s="7"/>
      <c r="I489" s="7"/>
      <c r="J489" s="7"/>
      <c r="K489" s="12"/>
    </row>
    <row r="490" spans="1:11" x14ac:dyDescent="0.2">
      <c r="A490" s="19" t="s">
        <v>12</v>
      </c>
      <c r="B490" s="19" t="s">
        <v>471</v>
      </c>
      <c r="C490" s="19" t="s">
        <v>473</v>
      </c>
      <c r="D490" s="13">
        <v>5631400700</v>
      </c>
      <c r="E490" s="13">
        <v>0</v>
      </c>
      <c r="F490" s="13">
        <v>0</v>
      </c>
      <c r="G490" s="13">
        <f t="shared" ref="G490:G518" si="59">SUM(D490:F490)</f>
        <v>5631400700</v>
      </c>
      <c r="H490" s="13">
        <v>1745899280</v>
      </c>
      <c r="I490" s="13">
        <v>1551800000</v>
      </c>
      <c r="J490" s="13">
        <f t="shared" ref="J490:J518" si="60">SUM(H490:I490)</f>
        <v>3297699280</v>
      </c>
      <c r="K490" s="21">
        <f t="shared" si="53"/>
        <v>0.58559130413149252</v>
      </c>
    </row>
    <row r="491" spans="1:11" x14ac:dyDescent="0.2">
      <c r="A491" s="19" t="s">
        <v>12</v>
      </c>
      <c r="B491" s="19" t="s">
        <v>471</v>
      </c>
      <c r="C491" s="19" t="s">
        <v>474</v>
      </c>
      <c r="D491" s="13">
        <v>933138600</v>
      </c>
      <c r="E491" s="13">
        <v>0</v>
      </c>
      <c r="F491" s="13">
        <v>0</v>
      </c>
      <c r="G491" s="13">
        <f t="shared" si="59"/>
        <v>933138600</v>
      </c>
      <c r="H491" s="13">
        <v>0</v>
      </c>
      <c r="I491" s="13">
        <v>2750281</v>
      </c>
      <c r="J491" s="13">
        <f t="shared" si="60"/>
        <v>2750281</v>
      </c>
      <c r="K491" s="21">
        <f t="shared" si="53"/>
        <v>2.9473445852523945E-3</v>
      </c>
    </row>
    <row r="492" spans="1:11" x14ac:dyDescent="0.2">
      <c r="A492" s="19" t="s">
        <v>12</v>
      </c>
      <c r="B492" s="19" t="s">
        <v>471</v>
      </c>
      <c r="C492" s="19" t="s">
        <v>475</v>
      </c>
      <c r="D492" s="13">
        <v>755740100</v>
      </c>
      <c r="E492" s="13">
        <v>50000000</v>
      </c>
      <c r="F492" s="13">
        <v>0</v>
      </c>
      <c r="G492" s="13">
        <f t="shared" si="59"/>
        <v>805740100</v>
      </c>
      <c r="H492" s="13">
        <v>242400000</v>
      </c>
      <c r="I492" s="13">
        <v>194200000</v>
      </c>
      <c r="J492" s="13">
        <f t="shared" si="60"/>
        <v>436600000</v>
      </c>
      <c r="K492" s="21">
        <f t="shared" si="53"/>
        <v>0.54186207190134883</v>
      </c>
    </row>
    <row r="493" spans="1:11" x14ac:dyDescent="0.2">
      <c r="A493" s="19" t="s">
        <v>12</v>
      </c>
      <c r="B493" s="19" t="s">
        <v>471</v>
      </c>
      <c r="C493" s="19" t="s">
        <v>476</v>
      </c>
      <c r="D493" s="13">
        <v>343323400</v>
      </c>
      <c r="E493" s="13">
        <v>0</v>
      </c>
      <c r="F493" s="13">
        <v>0</v>
      </c>
      <c r="G493" s="13">
        <f t="shared" si="59"/>
        <v>343323400</v>
      </c>
      <c r="H493" s="13">
        <v>113680.02</v>
      </c>
      <c r="I493" s="13">
        <v>7770207</v>
      </c>
      <c r="J493" s="13">
        <f t="shared" si="60"/>
        <v>7883887.0199999996</v>
      </c>
      <c r="K493" s="21">
        <f t="shared" si="53"/>
        <v>2.2963442107354171E-2</v>
      </c>
    </row>
    <row r="494" spans="1:11" x14ac:dyDescent="0.2">
      <c r="A494" s="19" t="s">
        <v>12</v>
      </c>
      <c r="B494" s="19" t="s">
        <v>471</v>
      </c>
      <c r="C494" s="19" t="s">
        <v>477</v>
      </c>
      <c r="D494" s="13">
        <v>107838600</v>
      </c>
      <c r="E494" s="13">
        <v>0</v>
      </c>
      <c r="F494" s="13">
        <v>0</v>
      </c>
      <c r="G494" s="13">
        <f t="shared" si="59"/>
        <v>107838600</v>
      </c>
      <c r="H494" s="13">
        <v>27877508.510000002</v>
      </c>
      <c r="I494" s="13">
        <v>19661870</v>
      </c>
      <c r="J494" s="13">
        <f t="shared" si="60"/>
        <v>47539378.510000005</v>
      </c>
      <c r="K494" s="21">
        <f t="shared" si="53"/>
        <v>0.4408382389051787</v>
      </c>
    </row>
    <row r="495" spans="1:11" x14ac:dyDescent="0.2">
      <c r="A495" s="19" t="s">
        <v>12</v>
      </c>
      <c r="B495" s="19" t="s">
        <v>471</v>
      </c>
      <c r="C495" s="19" t="s">
        <v>478</v>
      </c>
      <c r="D495" s="13">
        <v>48941100</v>
      </c>
      <c r="E495" s="13">
        <v>0</v>
      </c>
      <c r="F495" s="13">
        <v>0</v>
      </c>
      <c r="G495" s="13">
        <f t="shared" si="59"/>
        <v>48941100</v>
      </c>
      <c r="H495" s="13">
        <v>19470824.420000002</v>
      </c>
      <c r="I495" s="13">
        <v>13425790</v>
      </c>
      <c r="J495" s="13">
        <f t="shared" si="60"/>
        <v>32896614.420000002</v>
      </c>
      <c r="K495" s="21">
        <f t="shared" si="53"/>
        <v>0.6721674506702956</v>
      </c>
    </row>
    <row r="496" spans="1:11" x14ac:dyDescent="0.2">
      <c r="A496" s="19" t="s">
        <v>12</v>
      </c>
      <c r="B496" s="19" t="s">
        <v>471</v>
      </c>
      <c r="C496" s="19" t="s">
        <v>479</v>
      </c>
      <c r="D496" s="13">
        <v>36493000</v>
      </c>
      <c r="E496" s="13">
        <v>0</v>
      </c>
      <c r="F496" s="13">
        <v>0</v>
      </c>
      <c r="G496" s="13">
        <f t="shared" si="59"/>
        <v>36493000</v>
      </c>
      <c r="H496" s="13">
        <v>0</v>
      </c>
      <c r="I496" s="13">
        <v>0</v>
      </c>
      <c r="J496" s="13">
        <f t="shared" si="60"/>
        <v>0</v>
      </c>
      <c r="K496" s="21">
        <f t="shared" si="53"/>
        <v>0</v>
      </c>
    </row>
    <row r="497" spans="1:11" x14ac:dyDescent="0.2">
      <c r="A497" s="19" t="s">
        <v>12</v>
      </c>
      <c r="B497" s="19" t="s">
        <v>471</v>
      </c>
      <c r="C497" s="19" t="s">
        <v>480</v>
      </c>
      <c r="D497" s="13">
        <v>30000000</v>
      </c>
      <c r="E497" s="13">
        <v>0</v>
      </c>
      <c r="F497" s="13">
        <v>0</v>
      </c>
      <c r="G497" s="13">
        <f t="shared" si="59"/>
        <v>30000000</v>
      </c>
      <c r="H497" s="13">
        <v>-56798</v>
      </c>
      <c r="I497" s="13">
        <v>0</v>
      </c>
      <c r="J497" s="13">
        <f t="shared" si="60"/>
        <v>-56798</v>
      </c>
      <c r="K497" s="21">
        <f t="shared" si="53"/>
        <v>-1.8932666666666668E-3</v>
      </c>
    </row>
    <row r="498" spans="1:11" x14ac:dyDescent="0.2">
      <c r="A498" s="19" t="s">
        <v>12</v>
      </c>
      <c r="B498" s="19" t="s">
        <v>471</v>
      </c>
      <c r="C498" s="19" t="s">
        <v>481</v>
      </c>
      <c r="D498" s="13">
        <v>15618000</v>
      </c>
      <c r="E498" s="13">
        <v>0</v>
      </c>
      <c r="F498" s="13">
        <v>0</v>
      </c>
      <c r="G498" s="13">
        <f t="shared" si="59"/>
        <v>15618000</v>
      </c>
      <c r="H498" s="13">
        <v>1427650.33</v>
      </c>
      <c r="I498" s="13">
        <v>2948805</v>
      </c>
      <c r="J498" s="13">
        <f t="shared" si="60"/>
        <v>4376455.33</v>
      </c>
      <c r="K498" s="21">
        <f t="shared" si="53"/>
        <v>0.28021867908823156</v>
      </c>
    </row>
    <row r="499" spans="1:11" x14ac:dyDescent="0.2">
      <c r="A499" s="19" t="s">
        <v>12</v>
      </c>
      <c r="B499" s="19" t="s">
        <v>471</v>
      </c>
      <c r="C499" s="19" t="s">
        <v>482</v>
      </c>
      <c r="D499" s="13">
        <v>12591500</v>
      </c>
      <c r="E499" s="13">
        <v>0</v>
      </c>
      <c r="F499" s="13">
        <v>0</v>
      </c>
      <c r="G499" s="13">
        <f t="shared" si="59"/>
        <v>12591500</v>
      </c>
      <c r="H499" s="13">
        <v>0</v>
      </c>
      <c r="I499" s="13">
        <v>0</v>
      </c>
      <c r="J499" s="13">
        <f t="shared" si="60"/>
        <v>0</v>
      </c>
      <c r="K499" s="21">
        <f t="shared" si="53"/>
        <v>0</v>
      </c>
    </row>
    <row r="500" spans="1:11" x14ac:dyDescent="0.2">
      <c r="A500" s="19" t="s">
        <v>12</v>
      </c>
      <c r="B500" s="19" t="s">
        <v>471</v>
      </c>
      <c r="C500" s="19" t="s">
        <v>483</v>
      </c>
      <c r="D500" s="13">
        <v>12470500</v>
      </c>
      <c r="E500" s="13">
        <v>0</v>
      </c>
      <c r="F500" s="13">
        <v>0</v>
      </c>
      <c r="G500" s="13">
        <f t="shared" si="59"/>
        <v>12470500</v>
      </c>
      <c r="H500" s="13">
        <v>0</v>
      </c>
      <c r="I500" s="13">
        <v>-11484979</v>
      </c>
      <c r="J500" s="13">
        <f t="shared" si="60"/>
        <v>-11484979</v>
      </c>
      <c r="K500" s="21">
        <f t="shared" si="53"/>
        <v>-0.92097181347981238</v>
      </c>
    </row>
    <row r="501" spans="1:11" x14ac:dyDescent="0.2">
      <c r="A501" s="19" t="s">
        <v>12</v>
      </c>
      <c r="B501" s="19" t="s">
        <v>471</v>
      </c>
      <c r="C501" s="19" t="s">
        <v>484</v>
      </c>
      <c r="D501" s="13">
        <v>10001000</v>
      </c>
      <c r="E501" s="13">
        <v>0</v>
      </c>
      <c r="F501" s="13">
        <v>0</v>
      </c>
      <c r="G501" s="13">
        <f t="shared" si="59"/>
        <v>10001000</v>
      </c>
      <c r="H501" s="13">
        <v>5646180</v>
      </c>
      <c r="I501" s="13">
        <v>-746180</v>
      </c>
      <c r="J501" s="13">
        <f t="shared" si="60"/>
        <v>4900000</v>
      </c>
      <c r="K501" s="21">
        <f t="shared" si="53"/>
        <v>0.48995100489951005</v>
      </c>
    </row>
    <row r="502" spans="1:11" x14ac:dyDescent="0.2">
      <c r="A502" s="19" t="s">
        <v>12</v>
      </c>
      <c r="B502" s="19" t="s">
        <v>471</v>
      </c>
      <c r="C502" s="19" t="s">
        <v>191</v>
      </c>
      <c r="D502" s="13">
        <v>5655700</v>
      </c>
      <c r="E502" s="13">
        <v>0</v>
      </c>
      <c r="F502" s="13">
        <v>0</v>
      </c>
      <c r="G502" s="13">
        <f t="shared" si="59"/>
        <v>5655700</v>
      </c>
      <c r="H502" s="13">
        <v>96941.32</v>
      </c>
      <c r="I502" s="13">
        <v>2435525</v>
      </c>
      <c r="J502" s="13">
        <f t="shared" si="60"/>
        <v>2532466.3199999998</v>
      </c>
      <c r="K502" s="21">
        <f t="shared" si="53"/>
        <v>0.44777239245363082</v>
      </c>
    </row>
    <row r="503" spans="1:11" x14ac:dyDescent="0.2">
      <c r="A503" s="19" t="s">
        <v>12</v>
      </c>
      <c r="B503" s="19" t="s">
        <v>471</v>
      </c>
      <c r="C503" s="19" t="s">
        <v>485</v>
      </c>
      <c r="D503" s="13">
        <v>5500000</v>
      </c>
      <c r="E503" s="13">
        <v>0</v>
      </c>
      <c r="F503" s="13">
        <v>0</v>
      </c>
      <c r="G503" s="13">
        <f t="shared" si="59"/>
        <v>5500000</v>
      </c>
      <c r="H503" s="13">
        <v>-250</v>
      </c>
      <c r="I503" s="13">
        <v>2175506</v>
      </c>
      <c r="J503" s="13">
        <f t="shared" si="60"/>
        <v>2175256</v>
      </c>
      <c r="K503" s="21">
        <f t="shared" si="53"/>
        <v>0.39550109090909091</v>
      </c>
    </row>
    <row r="504" spans="1:11" x14ac:dyDescent="0.2">
      <c r="A504" s="19" t="s">
        <v>12</v>
      </c>
      <c r="B504" s="19" t="s">
        <v>471</v>
      </c>
      <c r="C504" s="19" t="s">
        <v>486</v>
      </c>
      <c r="D504" s="13">
        <v>3820000</v>
      </c>
      <c r="E504" s="13">
        <v>0</v>
      </c>
      <c r="F504" s="13">
        <v>0</v>
      </c>
      <c r="G504" s="13">
        <f t="shared" si="59"/>
        <v>3820000</v>
      </c>
      <c r="H504" s="13">
        <v>1253073.19</v>
      </c>
      <c r="I504" s="13">
        <v>1323892</v>
      </c>
      <c r="J504" s="13">
        <f t="shared" si="60"/>
        <v>2576965.19</v>
      </c>
      <c r="K504" s="21">
        <f t="shared" si="53"/>
        <v>0.67459821727748692</v>
      </c>
    </row>
    <row r="505" spans="1:11" x14ac:dyDescent="0.2">
      <c r="A505" s="19" t="s">
        <v>12</v>
      </c>
      <c r="B505" s="19" t="s">
        <v>471</v>
      </c>
      <c r="C505" s="19" t="s">
        <v>487</v>
      </c>
      <c r="D505" s="13">
        <v>3490000</v>
      </c>
      <c r="E505" s="13">
        <v>0</v>
      </c>
      <c r="F505" s="13">
        <v>0</v>
      </c>
      <c r="G505" s="13">
        <f t="shared" si="59"/>
        <v>3490000</v>
      </c>
      <c r="H505" s="13">
        <v>0</v>
      </c>
      <c r="I505" s="13">
        <v>0</v>
      </c>
      <c r="J505" s="13">
        <f t="shared" si="60"/>
        <v>0</v>
      </c>
      <c r="K505" s="21">
        <f t="shared" si="53"/>
        <v>0</v>
      </c>
    </row>
    <row r="506" spans="1:11" x14ac:dyDescent="0.2">
      <c r="A506" s="19" t="s">
        <v>12</v>
      </c>
      <c r="B506" s="19" t="s">
        <v>471</v>
      </c>
      <c r="C506" s="19" t="s">
        <v>488</v>
      </c>
      <c r="D506" s="13">
        <v>3363000</v>
      </c>
      <c r="E506" s="13">
        <v>0</v>
      </c>
      <c r="F506" s="13">
        <v>0</v>
      </c>
      <c r="G506" s="13">
        <f t="shared" si="59"/>
        <v>3363000</v>
      </c>
      <c r="H506" s="13">
        <v>840750</v>
      </c>
      <c r="I506" s="13">
        <v>1539386</v>
      </c>
      <c r="J506" s="13">
        <f t="shared" si="60"/>
        <v>2380136</v>
      </c>
      <c r="K506" s="21">
        <f t="shared" si="53"/>
        <v>0.70774189711567048</v>
      </c>
    </row>
    <row r="507" spans="1:11" x14ac:dyDescent="0.2">
      <c r="A507" s="19" t="s">
        <v>12</v>
      </c>
      <c r="B507" s="19" t="s">
        <v>471</v>
      </c>
      <c r="C507" s="19" t="s">
        <v>489</v>
      </c>
      <c r="D507" s="13">
        <v>600000</v>
      </c>
      <c r="E507" s="13">
        <v>0</v>
      </c>
      <c r="F507" s="13">
        <v>0</v>
      </c>
      <c r="G507" s="13">
        <f t="shared" si="59"/>
        <v>600000</v>
      </c>
      <c r="H507" s="13">
        <v>0</v>
      </c>
      <c r="I507" s="13">
        <v>250724</v>
      </c>
      <c r="J507" s="13">
        <f t="shared" si="60"/>
        <v>250724</v>
      </c>
      <c r="K507" s="21">
        <f t="shared" si="53"/>
        <v>0.41787333333333332</v>
      </c>
    </row>
    <row r="508" spans="1:11" x14ac:dyDescent="0.2">
      <c r="A508" s="19" t="s">
        <v>12</v>
      </c>
      <c r="B508" s="19" t="s">
        <v>471</v>
      </c>
      <c r="C508" s="19" t="s">
        <v>490</v>
      </c>
      <c r="D508" s="13">
        <v>200000</v>
      </c>
      <c r="E508" s="13">
        <v>0</v>
      </c>
      <c r="F508" s="13">
        <v>0</v>
      </c>
      <c r="G508" s="13">
        <f t="shared" si="59"/>
        <v>200000</v>
      </c>
      <c r="H508" s="13">
        <v>0</v>
      </c>
      <c r="I508" s="13">
        <v>0</v>
      </c>
      <c r="J508" s="13">
        <f t="shared" si="60"/>
        <v>0</v>
      </c>
      <c r="K508" s="21">
        <f t="shared" si="53"/>
        <v>0</v>
      </c>
    </row>
    <row r="509" spans="1:11" x14ac:dyDescent="0.2">
      <c r="A509" s="19" t="s">
        <v>12</v>
      </c>
      <c r="B509" s="19" t="s">
        <v>471</v>
      </c>
      <c r="C509" s="19" t="s">
        <v>491</v>
      </c>
      <c r="D509" s="13">
        <v>150000</v>
      </c>
      <c r="E509" s="13">
        <v>0</v>
      </c>
      <c r="F509" s="13">
        <v>0</v>
      </c>
      <c r="G509" s="13">
        <f t="shared" si="59"/>
        <v>150000</v>
      </c>
      <c r="H509" s="13">
        <v>12347.99</v>
      </c>
      <c r="I509" s="13">
        <v>18025</v>
      </c>
      <c r="J509" s="13">
        <f t="shared" si="60"/>
        <v>30372.989999999998</v>
      </c>
      <c r="K509" s="21">
        <f t="shared" si="53"/>
        <v>0.20248659999999999</v>
      </c>
    </row>
    <row r="510" spans="1:11" x14ac:dyDescent="0.2">
      <c r="A510" s="19" t="s">
        <v>12</v>
      </c>
      <c r="B510" s="19" t="s">
        <v>471</v>
      </c>
      <c r="C510" s="19" t="s">
        <v>492</v>
      </c>
      <c r="D510" s="13">
        <v>50000</v>
      </c>
      <c r="E510" s="13">
        <v>0</v>
      </c>
      <c r="F510" s="13">
        <v>0</v>
      </c>
      <c r="G510" s="13">
        <f t="shared" si="59"/>
        <v>50000</v>
      </c>
      <c r="H510" s="13">
        <v>0</v>
      </c>
      <c r="I510" s="13">
        <v>0</v>
      </c>
      <c r="J510" s="13">
        <f t="shared" si="60"/>
        <v>0</v>
      </c>
      <c r="K510" s="21">
        <f t="shared" si="53"/>
        <v>0</v>
      </c>
    </row>
    <row r="511" spans="1:11" x14ac:dyDescent="0.2">
      <c r="A511" s="19" t="s">
        <v>12</v>
      </c>
      <c r="B511" s="19" t="s">
        <v>471</v>
      </c>
      <c r="C511" s="19" t="s">
        <v>493</v>
      </c>
      <c r="D511" s="13">
        <v>1000</v>
      </c>
      <c r="E511" s="13">
        <v>0</v>
      </c>
      <c r="F511" s="13">
        <v>0</v>
      </c>
      <c r="G511" s="13">
        <f t="shared" si="59"/>
        <v>1000</v>
      </c>
      <c r="H511" s="13">
        <v>0</v>
      </c>
      <c r="I511" s="13">
        <v>896461</v>
      </c>
      <c r="J511" s="13">
        <f t="shared" si="60"/>
        <v>896461</v>
      </c>
      <c r="K511" s="21">
        <f t="shared" si="53"/>
        <v>896.46100000000001</v>
      </c>
    </row>
    <row r="512" spans="1:11" x14ac:dyDescent="0.2">
      <c r="A512" s="19" t="s">
        <v>12</v>
      </c>
      <c r="B512" s="19" t="s">
        <v>471</v>
      </c>
      <c r="C512" s="19" t="s">
        <v>494</v>
      </c>
      <c r="D512" s="13">
        <v>1000</v>
      </c>
      <c r="E512" s="13">
        <v>0</v>
      </c>
      <c r="F512" s="13">
        <v>0</v>
      </c>
      <c r="G512" s="13">
        <f t="shared" si="59"/>
        <v>1000</v>
      </c>
      <c r="H512" s="13">
        <v>0</v>
      </c>
      <c r="I512" s="13">
        <v>0</v>
      </c>
      <c r="J512" s="13">
        <f t="shared" si="60"/>
        <v>0</v>
      </c>
      <c r="K512" s="21">
        <f t="shared" ref="K512:K535" si="61">J512/G512</f>
        <v>0</v>
      </c>
    </row>
    <row r="513" spans="1:11" x14ac:dyDescent="0.2">
      <c r="A513" s="19" t="s">
        <v>12</v>
      </c>
      <c r="B513" s="19" t="s">
        <v>471</v>
      </c>
      <c r="C513" s="19" t="s">
        <v>495</v>
      </c>
      <c r="D513" s="13">
        <v>1000</v>
      </c>
      <c r="E513" s="13">
        <v>0</v>
      </c>
      <c r="F513" s="13">
        <v>0</v>
      </c>
      <c r="G513" s="13">
        <f t="shared" si="59"/>
        <v>1000</v>
      </c>
      <c r="H513" s="13">
        <v>0</v>
      </c>
      <c r="I513" s="13">
        <v>0</v>
      </c>
      <c r="J513" s="13">
        <f t="shared" si="60"/>
        <v>0</v>
      </c>
      <c r="K513" s="21">
        <f t="shared" si="61"/>
        <v>0</v>
      </c>
    </row>
    <row r="514" spans="1:11" x14ac:dyDescent="0.2">
      <c r="A514" s="19" t="s">
        <v>12</v>
      </c>
      <c r="B514" s="19" t="s">
        <v>471</v>
      </c>
      <c r="C514" s="19" t="s">
        <v>496</v>
      </c>
      <c r="D514" s="13">
        <v>1000</v>
      </c>
      <c r="E514" s="13">
        <v>0</v>
      </c>
      <c r="F514" s="13">
        <v>0</v>
      </c>
      <c r="G514" s="13">
        <f t="shared" si="59"/>
        <v>1000</v>
      </c>
      <c r="H514" s="13">
        <v>0</v>
      </c>
      <c r="I514" s="13">
        <v>0</v>
      </c>
      <c r="J514" s="13">
        <f t="shared" si="60"/>
        <v>0</v>
      </c>
      <c r="K514" s="21">
        <f t="shared" si="61"/>
        <v>0</v>
      </c>
    </row>
    <row r="515" spans="1:11" x14ac:dyDescent="0.2">
      <c r="A515" s="19" t="s">
        <v>12</v>
      </c>
      <c r="B515" s="19" t="s">
        <v>471</v>
      </c>
      <c r="C515" s="19" t="s">
        <v>497</v>
      </c>
      <c r="D515" s="13">
        <v>1000</v>
      </c>
      <c r="E515" s="13">
        <v>0</v>
      </c>
      <c r="F515" s="13">
        <v>0</v>
      </c>
      <c r="G515" s="13">
        <f t="shared" si="59"/>
        <v>1000</v>
      </c>
      <c r="H515" s="25">
        <v>0</v>
      </c>
      <c r="I515" s="25">
        <v>0</v>
      </c>
      <c r="J515" s="13">
        <f t="shared" si="60"/>
        <v>0</v>
      </c>
      <c r="K515" s="21">
        <f t="shared" si="61"/>
        <v>0</v>
      </c>
    </row>
    <row r="516" spans="1:11" x14ac:dyDescent="0.2">
      <c r="A516" s="19" t="s">
        <v>12</v>
      </c>
      <c r="B516" s="19" t="s">
        <v>471</v>
      </c>
      <c r="C516" s="28" t="s">
        <v>498</v>
      </c>
      <c r="D516" s="13">
        <v>0</v>
      </c>
      <c r="E516" s="13">
        <v>0</v>
      </c>
      <c r="F516" s="13">
        <v>0</v>
      </c>
      <c r="G516" s="13">
        <f t="shared" si="59"/>
        <v>0</v>
      </c>
      <c r="H516" s="13">
        <v>-5893.35</v>
      </c>
      <c r="I516" s="13">
        <v>0</v>
      </c>
      <c r="J516" s="13">
        <f t="shared" si="60"/>
        <v>-5893.35</v>
      </c>
      <c r="K516" s="21"/>
    </row>
    <row r="517" spans="1:11" x14ac:dyDescent="0.2">
      <c r="A517" s="19" t="s">
        <v>12</v>
      </c>
      <c r="B517" s="29" t="s">
        <v>471</v>
      </c>
      <c r="C517" s="30" t="s">
        <v>551</v>
      </c>
      <c r="D517" s="13">
        <v>0</v>
      </c>
      <c r="E517" s="13">
        <v>0</v>
      </c>
      <c r="F517" s="13">
        <v>0</v>
      </c>
      <c r="G517" s="13">
        <f t="shared" si="59"/>
        <v>0</v>
      </c>
      <c r="H517" s="13">
        <v>0</v>
      </c>
      <c r="I517" s="13">
        <v>35730</v>
      </c>
      <c r="J517" s="13">
        <f t="shared" si="60"/>
        <v>35730</v>
      </c>
      <c r="K517" s="21"/>
    </row>
    <row r="518" spans="1:11" x14ac:dyDescent="0.2">
      <c r="A518" s="19" t="s">
        <v>12</v>
      </c>
      <c r="B518" s="19" t="s">
        <v>471</v>
      </c>
      <c r="C518" s="19" t="s">
        <v>12</v>
      </c>
      <c r="D518" s="13">
        <v>2293922092</v>
      </c>
      <c r="E518" s="13">
        <v>4332300</v>
      </c>
      <c r="F518" s="13">
        <v>0</v>
      </c>
      <c r="G518" s="13">
        <f t="shared" si="59"/>
        <v>2298254392</v>
      </c>
      <c r="H518" s="13">
        <v>488694955</v>
      </c>
      <c r="I518" s="13">
        <v>533099730</v>
      </c>
      <c r="J518" s="13">
        <f t="shared" si="60"/>
        <v>1021794685</v>
      </c>
      <c r="K518" s="21">
        <f t="shared" si="61"/>
        <v>0.44459598926766675</v>
      </c>
    </row>
    <row r="519" spans="1:11" x14ac:dyDescent="0.2">
      <c r="A519" s="20" t="s">
        <v>12</v>
      </c>
      <c r="B519" s="20" t="s">
        <v>471</v>
      </c>
      <c r="C519" s="20" t="s">
        <v>46</v>
      </c>
      <c r="D519" s="15">
        <v>10254312292</v>
      </c>
      <c r="E519" s="15">
        <v>54332300</v>
      </c>
      <c r="F519" s="15">
        <v>0</v>
      </c>
      <c r="G519" s="15">
        <f>SUM(G490:G518)</f>
        <v>10308644592</v>
      </c>
      <c r="H519" s="15">
        <v>2533670249.4300003</v>
      </c>
      <c r="I519" s="15">
        <f>SUM(I490:I518)</f>
        <v>2322100773</v>
      </c>
      <c r="J519" s="15">
        <f>SUM(J490:J518)</f>
        <v>4855771022.4300003</v>
      </c>
      <c r="K519" s="24">
        <f t="shared" si="61"/>
        <v>0.47103874608290502</v>
      </c>
    </row>
    <row r="520" spans="1:11" x14ac:dyDescent="0.2">
      <c r="A520" s="6" t="s">
        <v>12</v>
      </c>
      <c r="B520" s="6" t="s">
        <v>499</v>
      </c>
      <c r="C520" s="6" t="s">
        <v>500</v>
      </c>
      <c r="D520" s="7"/>
      <c r="E520" s="7"/>
      <c r="F520" s="7"/>
      <c r="G520" s="7"/>
      <c r="H520" s="7"/>
      <c r="I520" s="7"/>
      <c r="J520" s="7"/>
      <c r="K520" s="12"/>
    </row>
    <row r="521" spans="1:11" x14ac:dyDescent="0.2">
      <c r="A521" s="19" t="s">
        <v>12</v>
      </c>
      <c r="B521" s="19" t="s">
        <v>499</v>
      </c>
      <c r="C521" s="19" t="s">
        <v>501</v>
      </c>
      <c r="D521" s="13">
        <v>50250800</v>
      </c>
      <c r="E521" s="13">
        <v>0</v>
      </c>
      <c r="F521" s="13">
        <v>0</v>
      </c>
      <c r="G521" s="13">
        <f t="shared" ref="G521:G528" si="62">SUM(D521:F521)</f>
        <v>50250800</v>
      </c>
      <c r="H521" s="13">
        <v>12560000</v>
      </c>
      <c r="I521" s="13">
        <v>0</v>
      </c>
      <c r="J521" s="13">
        <f t="shared" ref="J521:J528" si="63">SUM(H521:I521)</f>
        <v>12560000</v>
      </c>
      <c r="K521" s="21">
        <f t="shared" si="61"/>
        <v>0.24994626951212717</v>
      </c>
    </row>
    <row r="522" spans="1:11" x14ac:dyDescent="0.2">
      <c r="A522" s="19" t="s">
        <v>12</v>
      </c>
      <c r="B522" s="19" t="s">
        <v>499</v>
      </c>
      <c r="C522" s="19" t="s">
        <v>502</v>
      </c>
      <c r="D522" s="13">
        <v>10000000</v>
      </c>
      <c r="E522" s="13">
        <v>0</v>
      </c>
      <c r="F522" s="13">
        <v>0</v>
      </c>
      <c r="G522" s="13">
        <f t="shared" si="62"/>
        <v>10000000</v>
      </c>
      <c r="H522" s="13">
        <v>0</v>
      </c>
      <c r="I522" s="13">
        <v>0</v>
      </c>
      <c r="J522" s="13">
        <f t="shared" si="63"/>
        <v>0</v>
      </c>
      <c r="K522" s="21">
        <f t="shared" si="61"/>
        <v>0</v>
      </c>
    </row>
    <row r="523" spans="1:11" x14ac:dyDescent="0.2">
      <c r="A523" s="19" t="s">
        <v>12</v>
      </c>
      <c r="B523" s="19" t="s">
        <v>499</v>
      </c>
      <c r="C523" s="19" t="s">
        <v>503</v>
      </c>
      <c r="D523" s="13">
        <v>9000000</v>
      </c>
      <c r="E523" s="13">
        <v>0</v>
      </c>
      <c r="F523" s="13">
        <v>0</v>
      </c>
      <c r="G523" s="13">
        <f t="shared" si="62"/>
        <v>9000000</v>
      </c>
      <c r="H523" s="13">
        <v>0</v>
      </c>
      <c r="I523" s="13">
        <v>0</v>
      </c>
      <c r="J523" s="13">
        <f t="shared" si="63"/>
        <v>0</v>
      </c>
      <c r="K523" s="21">
        <f t="shared" si="61"/>
        <v>0</v>
      </c>
    </row>
    <row r="524" spans="1:11" x14ac:dyDescent="0.2">
      <c r="A524" s="19" t="s">
        <v>12</v>
      </c>
      <c r="B524" s="19" t="s">
        <v>499</v>
      </c>
      <c r="C524" s="19" t="s">
        <v>504</v>
      </c>
      <c r="D524" s="13">
        <v>1000000</v>
      </c>
      <c r="E524" s="13">
        <v>0</v>
      </c>
      <c r="F524" s="13">
        <v>0</v>
      </c>
      <c r="G524" s="13">
        <f t="shared" si="62"/>
        <v>1000000</v>
      </c>
      <c r="H524" s="13">
        <v>0</v>
      </c>
      <c r="I524" s="13">
        <v>0</v>
      </c>
      <c r="J524" s="13">
        <f t="shared" si="63"/>
        <v>0</v>
      </c>
      <c r="K524" s="21">
        <f t="shared" si="61"/>
        <v>0</v>
      </c>
    </row>
    <row r="525" spans="1:11" x14ac:dyDescent="0.2">
      <c r="A525" s="19" t="s">
        <v>12</v>
      </c>
      <c r="B525" s="19" t="s">
        <v>499</v>
      </c>
      <c r="C525" s="19" t="s">
        <v>505</v>
      </c>
      <c r="D525" s="13">
        <v>500000</v>
      </c>
      <c r="E525" s="13">
        <v>0</v>
      </c>
      <c r="F525" s="13">
        <v>0</v>
      </c>
      <c r="G525" s="13">
        <f t="shared" si="62"/>
        <v>500000</v>
      </c>
      <c r="H525" s="13">
        <v>0</v>
      </c>
      <c r="I525" s="13">
        <v>0</v>
      </c>
      <c r="J525" s="13">
        <f t="shared" si="63"/>
        <v>0</v>
      </c>
      <c r="K525" s="21">
        <f t="shared" si="61"/>
        <v>0</v>
      </c>
    </row>
    <row r="526" spans="1:11" x14ac:dyDescent="0.2">
      <c r="A526" s="19" t="s">
        <v>12</v>
      </c>
      <c r="B526" s="19" t="s">
        <v>499</v>
      </c>
      <c r="C526" s="19" t="s">
        <v>506</v>
      </c>
      <c r="D526" s="13">
        <v>162000</v>
      </c>
      <c r="E526" s="13">
        <v>0</v>
      </c>
      <c r="F526" s="13">
        <v>0</v>
      </c>
      <c r="G526" s="13">
        <f t="shared" si="62"/>
        <v>162000</v>
      </c>
      <c r="H526" s="13">
        <v>0</v>
      </c>
      <c r="I526" s="13">
        <v>0</v>
      </c>
      <c r="J526" s="13">
        <f t="shared" si="63"/>
        <v>0</v>
      </c>
      <c r="K526" s="21">
        <f t="shared" si="61"/>
        <v>0</v>
      </c>
    </row>
    <row r="527" spans="1:11" x14ac:dyDescent="0.2">
      <c r="A527" s="19" t="s">
        <v>12</v>
      </c>
      <c r="B527" s="19" t="s">
        <v>499</v>
      </c>
      <c r="C527" s="19" t="s">
        <v>507</v>
      </c>
      <c r="D527" s="13">
        <v>1000</v>
      </c>
      <c r="E527" s="13">
        <v>0</v>
      </c>
      <c r="F527" s="13">
        <v>0</v>
      </c>
      <c r="G527" s="13">
        <f t="shared" si="62"/>
        <v>1000</v>
      </c>
      <c r="H527" s="13">
        <v>0</v>
      </c>
      <c r="I527" s="13">
        <v>0</v>
      </c>
      <c r="J527" s="13">
        <f t="shared" si="63"/>
        <v>0</v>
      </c>
      <c r="K527" s="21">
        <f t="shared" si="61"/>
        <v>0</v>
      </c>
    </row>
    <row r="528" spans="1:11" x14ac:dyDescent="0.2">
      <c r="A528" s="19" t="s">
        <v>12</v>
      </c>
      <c r="B528" s="19" t="s">
        <v>499</v>
      </c>
      <c r="C528" s="19" t="s">
        <v>12</v>
      </c>
      <c r="D528" s="13">
        <v>2066166687</v>
      </c>
      <c r="E528" s="13">
        <v>27879200</v>
      </c>
      <c r="F528" s="13">
        <v>0</v>
      </c>
      <c r="G528" s="13">
        <f t="shared" si="62"/>
        <v>2094045887</v>
      </c>
      <c r="H528" s="13">
        <v>488796474</v>
      </c>
      <c r="I528" s="13">
        <v>470853734</v>
      </c>
      <c r="J528" s="13">
        <f t="shared" si="63"/>
        <v>959650208</v>
      </c>
      <c r="K528" s="21">
        <f t="shared" si="61"/>
        <v>0.45827563472108385</v>
      </c>
    </row>
    <row r="529" spans="1:11" x14ac:dyDescent="0.2">
      <c r="A529" s="20" t="s">
        <v>12</v>
      </c>
      <c r="B529" s="20" t="s">
        <v>499</v>
      </c>
      <c r="C529" s="20" t="s">
        <v>46</v>
      </c>
      <c r="D529" s="15">
        <v>2137080487</v>
      </c>
      <c r="E529" s="15">
        <v>27879200</v>
      </c>
      <c r="F529" s="15">
        <v>0</v>
      </c>
      <c r="G529" s="15">
        <f>SUM(G521:G528)</f>
        <v>2164959687</v>
      </c>
      <c r="H529" s="15">
        <v>501356474</v>
      </c>
      <c r="I529" s="15">
        <f>SUM(I521:I528)</f>
        <v>470853734</v>
      </c>
      <c r="J529" s="15">
        <f>SUM(J521:J528)</f>
        <v>972210208</v>
      </c>
      <c r="K529" s="24">
        <f t="shared" si="61"/>
        <v>0.44906619455219443</v>
      </c>
    </row>
    <row r="530" spans="1:11" x14ac:dyDescent="0.2">
      <c r="A530" s="6" t="s">
        <v>12</v>
      </c>
      <c r="B530" s="6" t="s">
        <v>508</v>
      </c>
      <c r="C530" s="6" t="s">
        <v>509</v>
      </c>
      <c r="D530" s="7"/>
      <c r="E530" s="7"/>
      <c r="F530" s="7"/>
      <c r="G530" s="7"/>
      <c r="H530" s="7"/>
      <c r="I530" s="7"/>
      <c r="J530" s="7"/>
      <c r="K530" s="12"/>
    </row>
    <row r="531" spans="1:11" x14ac:dyDescent="0.2">
      <c r="A531" s="19" t="s">
        <v>12</v>
      </c>
      <c r="B531" s="19" t="s">
        <v>508</v>
      </c>
      <c r="C531" s="19" t="s">
        <v>510</v>
      </c>
      <c r="D531" s="13">
        <v>411625200</v>
      </c>
      <c r="E531" s="13">
        <v>0</v>
      </c>
      <c r="F531" s="13">
        <v>0</v>
      </c>
      <c r="G531" s="13">
        <f t="shared" ref="G531:G566" si="64">SUM(D531:F531)</f>
        <v>411625200</v>
      </c>
      <c r="H531" s="13">
        <v>0</v>
      </c>
      <c r="I531" s="13">
        <v>0</v>
      </c>
      <c r="J531" s="13">
        <f t="shared" ref="J531:J566" si="65">SUM(H531:I531)</f>
        <v>0</v>
      </c>
      <c r="K531" s="21">
        <f t="shared" si="61"/>
        <v>0</v>
      </c>
    </row>
    <row r="532" spans="1:11" x14ac:dyDescent="0.2">
      <c r="A532" s="19" t="s">
        <v>12</v>
      </c>
      <c r="B532" s="19" t="s">
        <v>508</v>
      </c>
      <c r="C532" s="19" t="s">
        <v>511</v>
      </c>
      <c r="D532" s="13">
        <v>333411200</v>
      </c>
      <c r="E532" s="13">
        <v>0</v>
      </c>
      <c r="F532" s="13">
        <v>0</v>
      </c>
      <c r="G532" s="13">
        <f t="shared" si="64"/>
        <v>333411200</v>
      </c>
      <c r="H532" s="13">
        <v>0</v>
      </c>
      <c r="I532" s="13">
        <v>0</v>
      </c>
      <c r="J532" s="13">
        <f t="shared" si="65"/>
        <v>0</v>
      </c>
      <c r="K532" s="21">
        <f t="shared" si="61"/>
        <v>0</v>
      </c>
    </row>
    <row r="533" spans="1:11" x14ac:dyDescent="0.2">
      <c r="A533" s="19" t="s">
        <v>12</v>
      </c>
      <c r="B533" s="19" t="s">
        <v>508</v>
      </c>
      <c r="C533" s="19" t="s">
        <v>512</v>
      </c>
      <c r="D533" s="13">
        <v>103557000</v>
      </c>
      <c r="E533" s="13">
        <v>0</v>
      </c>
      <c r="F533" s="13">
        <v>0</v>
      </c>
      <c r="G533" s="13">
        <f t="shared" si="64"/>
        <v>103557000</v>
      </c>
      <c r="H533" s="13">
        <v>69558500</v>
      </c>
      <c r="I533" s="13">
        <v>0</v>
      </c>
      <c r="J533" s="13">
        <f t="shared" si="65"/>
        <v>69558500</v>
      </c>
      <c r="K533" s="21">
        <f t="shared" si="61"/>
        <v>0.67169288411213146</v>
      </c>
    </row>
    <row r="534" spans="1:11" x14ac:dyDescent="0.2">
      <c r="A534" s="19" t="s">
        <v>12</v>
      </c>
      <c r="B534" s="19" t="s">
        <v>508</v>
      </c>
      <c r="C534" s="19" t="s">
        <v>513</v>
      </c>
      <c r="D534" s="13">
        <v>87500800</v>
      </c>
      <c r="E534" s="13">
        <v>0</v>
      </c>
      <c r="F534" s="13">
        <v>0</v>
      </c>
      <c r="G534" s="13">
        <f t="shared" si="64"/>
        <v>87500800</v>
      </c>
      <c r="H534" s="13">
        <v>0</v>
      </c>
      <c r="I534" s="13">
        <v>0</v>
      </c>
      <c r="J534" s="13">
        <f t="shared" si="65"/>
        <v>0</v>
      </c>
      <c r="K534" s="21">
        <f t="shared" si="61"/>
        <v>0</v>
      </c>
    </row>
    <row r="535" spans="1:11" x14ac:dyDescent="0.2">
      <c r="A535" s="19" t="s">
        <v>12</v>
      </c>
      <c r="B535" s="19" t="s">
        <v>508</v>
      </c>
      <c r="C535" s="19" t="s">
        <v>514</v>
      </c>
      <c r="D535" s="13">
        <v>69082400</v>
      </c>
      <c r="E535" s="13">
        <v>0</v>
      </c>
      <c r="F535" s="13">
        <v>0</v>
      </c>
      <c r="G535" s="13">
        <f t="shared" si="64"/>
        <v>69082400</v>
      </c>
      <c r="H535" s="13">
        <v>0</v>
      </c>
      <c r="I535" s="13">
        <v>0</v>
      </c>
      <c r="J535" s="13">
        <f t="shared" si="65"/>
        <v>0</v>
      </c>
      <c r="K535" s="21">
        <f t="shared" si="61"/>
        <v>0</v>
      </c>
    </row>
    <row r="536" spans="1:11" x14ac:dyDescent="0.2">
      <c r="A536" s="19" t="s">
        <v>12</v>
      </c>
      <c r="B536" s="19" t="s">
        <v>508</v>
      </c>
      <c r="C536" s="19" t="s">
        <v>515</v>
      </c>
      <c r="D536" s="13">
        <v>54937400</v>
      </c>
      <c r="E536" s="13">
        <v>0</v>
      </c>
      <c r="F536" s="13">
        <v>5000000</v>
      </c>
      <c r="G536" s="13">
        <f>SUM(D536:F536)</f>
        <v>59937400</v>
      </c>
      <c r="H536" s="13">
        <v>37315500</v>
      </c>
      <c r="I536" s="13">
        <v>15000000</v>
      </c>
      <c r="J536" s="13">
        <f t="shared" si="65"/>
        <v>52315500</v>
      </c>
      <c r="K536" s="21">
        <f t="shared" ref="K536:K566" si="66">J536/G536</f>
        <v>0.87283565853707368</v>
      </c>
    </row>
    <row r="537" spans="1:11" x14ac:dyDescent="0.2">
      <c r="A537" s="19" t="s">
        <v>12</v>
      </c>
      <c r="B537" s="19" t="s">
        <v>508</v>
      </c>
      <c r="C537" s="19" t="s">
        <v>516</v>
      </c>
      <c r="D537" s="13">
        <v>35450300</v>
      </c>
      <c r="E537" s="13">
        <v>0</v>
      </c>
      <c r="F537" s="13">
        <v>0</v>
      </c>
      <c r="G537" s="13">
        <f t="shared" si="64"/>
        <v>35450300</v>
      </c>
      <c r="H537" s="13">
        <v>33366966</v>
      </c>
      <c r="I537" s="13">
        <v>0</v>
      </c>
      <c r="J537" s="13">
        <f t="shared" si="65"/>
        <v>33366966</v>
      </c>
      <c r="K537" s="21">
        <f t="shared" si="66"/>
        <v>0.94123226037579377</v>
      </c>
    </row>
    <row r="538" spans="1:11" x14ac:dyDescent="0.2">
      <c r="A538" s="19" t="s">
        <v>12</v>
      </c>
      <c r="B538" s="19" t="s">
        <v>508</v>
      </c>
      <c r="C538" s="19" t="s">
        <v>517</v>
      </c>
      <c r="D538" s="13">
        <v>35045400</v>
      </c>
      <c r="E538" s="13">
        <v>0</v>
      </c>
      <c r="F538" s="13">
        <v>0</v>
      </c>
      <c r="G538" s="13">
        <f t="shared" si="64"/>
        <v>35045400</v>
      </c>
      <c r="H538" s="13">
        <v>1319150.24</v>
      </c>
      <c r="I538" s="13">
        <v>3620627</v>
      </c>
      <c r="J538" s="13">
        <f t="shared" si="65"/>
        <v>4939777.24</v>
      </c>
      <c r="K538" s="21">
        <f t="shared" si="66"/>
        <v>0.14095365554395156</v>
      </c>
    </row>
    <row r="539" spans="1:11" x14ac:dyDescent="0.2">
      <c r="A539" s="19" t="s">
        <v>12</v>
      </c>
      <c r="B539" s="19" t="s">
        <v>508</v>
      </c>
      <c r="C539" s="19" t="s">
        <v>518</v>
      </c>
      <c r="D539" s="13">
        <v>32967500</v>
      </c>
      <c r="E539" s="13">
        <v>0</v>
      </c>
      <c r="F539" s="13">
        <v>0</v>
      </c>
      <c r="G539" s="13">
        <f t="shared" si="64"/>
        <v>32967500</v>
      </c>
      <c r="H539" s="13">
        <v>19000000</v>
      </c>
      <c r="I539" s="13">
        <v>0</v>
      </c>
      <c r="J539" s="13">
        <f t="shared" si="65"/>
        <v>19000000</v>
      </c>
      <c r="K539" s="21">
        <f t="shared" si="66"/>
        <v>0.57632516872677642</v>
      </c>
    </row>
    <row r="540" spans="1:11" x14ac:dyDescent="0.2">
      <c r="A540" s="19" t="s">
        <v>12</v>
      </c>
      <c r="B540" s="19" t="s">
        <v>508</v>
      </c>
      <c r="C540" s="19" t="s">
        <v>519</v>
      </c>
      <c r="D540" s="13">
        <v>27354000</v>
      </c>
      <c r="E540" s="13">
        <v>0</v>
      </c>
      <c r="F540" s="13">
        <v>0</v>
      </c>
      <c r="G540" s="13">
        <f t="shared" si="64"/>
        <v>27354000</v>
      </c>
      <c r="H540" s="13">
        <v>2552385</v>
      </c>
      <c r="I540" s="13">
        <v>1615437</v>
      </c>
      <c r="J540" s="13">
        <f t="shared" si="65"/>
        <v>4167822</v>
      </c>
      <c r="K540" s="21">
        <f t="shared" si="66"/>
        <v>0.15236608905461724</v>
      </c>
    </row>
    <row r="541" spans="1:11" x14ac:dyDescent="0.2">
      <c r="A541" s="19" t="s">
        <v>12</v>
      </c>
      <c r="B541" s="19" t="s">
        <v>508</v>
      </c>
      <c r="C541" s="19" t="s">
        <v>520</v>
      </c>
      <c r="D541" s="13">
        <v>27280900</v>
      </c>
      <c r="E541" s="13">
        <v>0</v>
      </c>
      <c r="F541" s="13">
        <v>0</v>
      </c>
      <c r="G541" s="13">
        <f t="shared" si="64"/>
        <v>27280900</v>
      </c>
      <c r="H541" s="13">
        <v>20460675</v>
      </c>
      <c r="I541" s="13">
        <v>0</v>
      </c>
      <c r="J541" s="13">
        <f t="shared" si="65"/>
        <v>20460675</v>
      </c>
      <c r="K541" s="21">
        <f t="shared" si="66"/>
        <v>0.75</v>
      </c>
    </row>
    <row r="542" spans="1:11" x14ac:dyDescent="0.2">
      <c r="A542" s="19" t="s">
        <v>12</v>
      </c>
      <c r="B542" s="19" t="s">
        <v>508</v>
      </c>
      <c r="C542" s="19" t="s">
        <v>521</v>
      </c>
      <c r="D542" s="13">
        <v>25151100</v>
      </c>
      <c r="E542" s="13">
        <v>0</v>
      </c>
      <c r="F542" s="13">
        <v>0</v>
      </c>
      <c r="G542" s="13">
        <f t="shared" si="64"/>
        <v>25151100</v>
      </c>
      <c r="H542" s="13">
        <v>80540</v>
      </c>
      <c r="I542" s="13">
        <v>132751</v>
      </c>
      <c r="J542" s="13">
        <f t="shared" si="65"/>
        <v>213291</v>
      </c>
      <c r="K542" s="21">
        <f t="shared" si="66"/>
        <v>8.4803845557450772E-3</v>
      </c>
    </row>
    <row r="543" spans="1:11" x14ac:dyDescent="0.2">
      <c r="A543" s="19" t="s">
        <v>12</v>
      </c>
      <c r="B543" s="19" t="s">
        <v>508</v>
      </c>
      <c r="C543" s="19" t="s">
        <v>522</v>
      </c>
      <c r="D543" s="13">
        <v>24274200</v>
      </c>
      <c r="E543" s="13">
        <v>0</v>
      </c>
      <c r="F543" s="13">
        <v>0</v>
      </c>
      <c r="G543" s="13">
        <f t="shared" si="64"/>
        <v>24274200</v>
      </c>
      <c r="H543" s="13">
        <v>6245360.2300000004</v>
      </c>
      <c r="I543" s="13">
        <v>-2484514</v>
      </c>
      <c r="J543" s="13">
        <f t="shared" si="65"/>
        <v>3760846.2300000004</v>
      </c>
      <c r="K543" s="21">
        <f t="shared" si="66"/>
        <v>0.15493183009120798</v>
      </c>
    </row>
    <row r="544" spans="1:11" x14ac:dyDescent="0.2">
      <c r="A544" s="19" t="s">
        <v>12</v>
      </c>
      <c r="B544" s="19" t="s">
        <v>508</v>
      </c>
      <c r="C544" s="19" t="s">
        <v>523</v>
      </c>
      <c r="D544" s="13">
        <v>21072300</v>
      </c>
      <c r="E544" s="13">
        <v>0</v>
      </c>
      <c r="F544" s="13">
        <v>0</v>
      </c>
      <c r="G544" s="13">
        <f t="shared" si="64"/>
        <v>21072300</v>
      </c>
      <c r="H544" s="13">
        <v>10536150</v>
      </c>
      <c r="I544" s="13">
        <v>0</v>
      </c>
      <c r="J544" s="13">
        <f t="shared" si="65"/>
        <v>10536150</v>
      </c>
      <c r="K544" s="21">
        <f t="shared" si="66"/>
        <v>0.5</v>
      </c>
    </row>
    <row r="545" spans="1:11" x14ac:dyDescent="0.2">
      <c r="A545" s="19" t="s">
        <v>12</v>
      </c>
      <c r="B545" s="19" t="s">
        <v>508</v>
      </c>
      <c r="C545" s="19" t="s">
        <v>524</v>
      </c>
      <c r="D545" s="13">
        <v>19955200</v>
      </c>
      <c r="E545" s="13">
        <v>0</v>
      </c>
      <c r="F545" s="13">
        <v>0</v>
      </c>
      <c r="G545" s="13">
        <f t="shared" si="64"/>
        <v>19955200</v>
      </c>
      <c r="H545" s="13">
        <v>9576500</v>
      </c>
      <c r="I545" s="13">
        <v>4679233</v>
      </c>
      <c r="J545" s="13">
        <f t="shared" si="65"/>
        <v>14255733</v>
      </c>
      <c r="K545" s="21">
        <f t="shared" si="66"/>
        <v>0.71438687660359201</v>
      </c>
    </row>
    <row r="546" spans="1:11" x14ac:dyDescent="0.2">
      <c r="A546" s="19" t="s">
        <v>12</v>
      </c>
      <c r="B546" s="19" t="s">
        <v>508</v>
      </c>
      <c r="C546" s="19" t="s">
        <v>525</v>
      </c>
      <c r="D546" s="13">
        <v>19500000</v>
      </c>
      <c r="E546" s="13">
        <v>3000000</v>
      </c>
      <c r="F546" s="13">
        <v>0</v>
      </c>
      <c r="G546" s="13">
        <f t="shared" si="64"/>
        <v>22500000</v>
      </c>
      <c r="H546" s="13">
        <v>6631253</v>
      </c>
      <c r="I546" s="13">
        <v>8881318</v>
      </c>
      <c r="J546" s="13">
        <f t="shared" si="65"/>
        <v>15512571</v>
      </c>
      <c r="K546" s="21">
        <f t="shared" si="66"/>
        <v>0.68944760000000005</v>
      </c>
    </row>
    <row r="547" spans="1:11" x14ac:dyDescent="0.2">
      <c r="A547" s="19" t="s">
        <v>12</v>
      </c>
      <c r="B547" s="19" t="s">
        <v>508</v>
      </c>
      <c r="C547" s="19" t="s">
        <v>526</v>
      </c>
      <c r="D547" s="13">
        <v>19271500</v>
      </c>
      <c r="E547" s="13">
        <v>0</v>
      </c>
      <c r="G547" s="13">
        <f t="shared" si="64"/>
        <v>19271500</v>
      </c>
      <c r="H547" s="13">
        <v>7300000</v>
      </c>
      <c r="I547" s="13">
        <v>7171500</v>
      </c>
      <c r="J547" s="13">
        <f t="shared" si="65"/>
        <v>14471500</v>
      </c>
      <c r="K547" s="21">
        <f t="shared" si="66"/>
        <v>0.75092753547985369</v>
      </c>
    </row>
    <row r="548" spans="1:11" x14ac:dyDescent="0.2">
      <c r="A548" s="19" t="s">
        <v>12</v>
      </c>
      <c r="B548" s="19" t="s">
        <v>508</v>
      </c>
      <c r="C548" s="19" t="s">
        <v>527</v>
      </c>
      <c r="D548" s="13">
        <v>7122800</v>
      </c>
      <c r="E548" s="13">
        <v>0</v>
      </c>
      <c r="F548" s="13">
        <v>0</v>
      </c>
      <c r="G548" s="13">
        <f t="shared" si="64"/>
        <v>7122800</v>
      </c>
      <c r="H548" s="13">
        <v>7122800</v>
      </c>
      <c r="I548" s="13">
        <v>0</v>
      </c>
      <c r="J548" s="13">
        <f t="shared" si="65"/>
        <v>7122800</v>
      </c>
      <c r="K548" s="21">
        <f t="shared" si="66"/>
        <v>1</v>
      </c>
    </row>
    <row r="549" spans="1:11" x14ac:dyDescent="0.2">
      <c r="A549" s="19" t="s">
        <v>12</v>
      </c>
      <c r="B549" s="19" t="s">
        <v>508</v>
      </c>
      <c r="C549" s="19" t="s">
        <v>528</v>
      </c>
      <c r="D549" s="13">
        <v>7000000</v>
      </c>
      <c r="E549" s="13">
        <v>0</v>
      </c>
      <c r="F549" s="13">
        <v>0</v>
      </c>
      <c r="G549" s="13">
        <f t="shared" si="64"/>
        <v>7000000</v>
      </c>
      <c r="H549" s="13">
        <v>0</v>
      </c>
      <c r="I549" s="13">
        <v>1177707</v>
      </c>
      <c r="J549" s="13">
        <f t="shared" si="65"/>
        <v>1177707</v>
      </c>
      <c r="K549" s="21">
        <f t="shared" si="66"/>
        <v>0.16824385714285714</v>
      </c>
    </row>
    <row r="550" spans="1:11" x14ac:dyDescent="0.2">
      <c r="A550" s="19" t="s">
        <v>12</v>
      </c>
      <c r="B550" s="19" t="s">
        <v>508</v>
      </c>
      <c r="C550" s="19" t="s">
        <v>529</v>
      </c>
      <c r="D550" s="13">
        <v>6828900</v>
      </c>
      <c r="E550" s="13">
        <v>0</v>
      </c>
      <c r="F550" s="13">
        <v>0</v>
      </c>
      <c r="G550" s="13">
        <f t="shared" si="64"/>
        <v>6828900</v>
      </c>
      <c r="H550" s="13">
        <v>6828900</v>
      </c>
      <c r="I550" s="13">
        <v>0</v>
      </c>
      <c r="J550" s="13">
        <f t="shared" si="65"/>
        <v>6828900</v>
      </c>
      <c r="K550" s="21">
        <f t="shared" si="66"/>
        <v>1</v>
      </c>
    </row>
    <row r="551" spans="1:11" x14ac:dyDescent="0.2">
      <c r="A551" s="19" t="s">
        <v>12</v>
      </c>
      <c r="B551" s="19" t="s">
        <v>508</v>
      </c>
      <c r="C551" s="19" t="s">
        <v>530</v>
      </c>
      <c r="D551" s="13">
        <v>4895600</v>
      </c>
      <c r="E551" s="13">
        <v>0</v>
      </c>
      <c r="F551" s="13">
        <v>0</v>
      </c>
      <c r="G551" s="13">
        <f t="shared" si="64"/>
        <v>4895600</v>
      </c>
      <c r="H551" s="13">
        <v>0</v>
      </c>
      <c r="I551" s="13">
        <v>0</v>
      </c>
      <c r="J551" s="13">
        <f t="shared" si="65"/>
        <v>0</v>
      </c>
      <c r="K551" s="21">
        <f t="shared" si="66"/>
        <v>0</v>
      </c>
    </row>
    <row r="552" spans="1:11" x14ac:dyDescent="0.2">
      <c r="A552" s="19" t="s">
        <v>12</v>
      </c>
      <c r="B552" s="19" t="s">
        <v>508</v>
      </c>
      <c r="C552" s="19" t="s">
        <v>531</v>
      </c>
      <c r="D552" s="13">
        <v>4447700</v>
      </c>
      <c r="E552" s="13">
        <v>0</v>
      </c>
      <c r="F552" s="13">
        <v>0</v>
      </c>
      <c r="G552" s="13">
        <f t="shared" si="64"/>
        <v>4447700</v>
      </c>
      <c r="H552" s="13">
        <v>0</v>
      </c>
      <c r="I552" s="13">
        <v>0</v>
      </c>
      <c r="J552" s="13">
        <f t="shared" si="65"/>
        <v>0</v>
      </c>
      <c r="K552" s="21">
        <f t="shared" si="66"/>
        <v>0</v>
      </c>
    </row>
    <row r="553" spans="1:11" x14ac:dyDescent="0.2">
      <c r="A553" s="19" t="s">
        <v>12</v>
      </c>
      <c r="B553" s="19" t="s">
        <v>508</v>
      </c>
      <c r="C553" s="19" t="s">
        <v>532</v>
      </c>
      <c r="D553" s="13">
        <v>4036000</v>
      </c>
      <c r="E553" s="13">
        <v>0</v>
      </c>
      <c r="F553" s="13">
        <v>0</v>
      </c>
      <c r="G553" s="13">
        <f t="shared" si="64"/>
        <v>4036000</v>
      </c>
      <c r="H553" s="13">
        <v>2178680</v>
      </c>
      <c r="I553" s="13">
        <v>0</v>
      </c>
      <c r="J553" s="13">
        <f t="shared" si="65"/>
        <v>2178680</v>
      </c>
      <c r="K553" s="21">
        <f t="shared" si="66"/>
        <v>0.53981169474727453</v>
      </c>
    </row>
    <row r="554" spans="1:11" x14ac:dyDescent="0.2">
      <c r="A554" s="19" t="s">
        <v>12</v>
      </c>
      <c r="B554" s="19" t="s">
        <v>508</v>
      </c>
      <c r="C554" s="19" t="s">
        <v>533</v>
      </c>
      <c r="D554" s="13">
        <v>3328800</v>
      </c>
      <c r="E554" s="13">
        <v>0</v>
      </c>
      <c r="F554" s="13">
        <v>0</v>
      </c>
      <c r="G554" s="13">
        <f t="shared" si="64"/>
        <v>3328800</v>
      </c>
      <c r="H554" s="13">
        <v>3000000</v>
      </c>
      <c r="I554" s="13">
        <v>0</v>
      </c>
      <c r="J554" s="13">
        <f t="shared" si="65"/>
        <v>3000000</v>
      </c>
      <c r="K554" s="21">
        <f t="shared" si="66"/>
        <v>0.90122566690699346</v>
      </c>
    </row>
    <row r="555" spans="1:11" x14ac:dyDescent="0.2">
      <c r="A555" s="19" t="s">
        <v>12</v>
      </c>
      <c r="B555" s="19" t="s">
        <v>508</v>
      </c>
      <c r="C555" s="19" t="s">
        <v>534</v>
      </c>
      <c r="D555" s="13">
        <v>2750000</v>
      </c>
      <c r="E555" s="13">
        <v>0</v>
      </c>
      <c r="F555" s="13">
        <v>0</v>
      </c>
      <c r="G555" s="13">
        <f t="shared" si="64"/>
        <v>2750000</v>
      </c>
      <c r="H555" s="13">
        <v>0</v>
      </c>
      <c r="I555" s="13">
        <v>0</v>
      </c>
      <c r="J555" s="13">
        <f t="shared" si="65"/>
        <v>0</v>
      </c>
      <c r="K555" s="21">
        <f t="shared" si="66"/>
        <v>0</v>
      </c>
    </row>
    <row r="556" spans="1:11" x14ac:dyDescent="0.2">
      <c r="A556" s="19" t="s">
        <v>12</v>
      </c>
      <c r="B556" s="19" t="s">
        <v>508</v>
      </c>
      <c r="C556" s="19" t="s">
        <v>535</v>
      </c>
      <c r="D556" s="13">
        <v>2743500</v>
      </c>
      <c r="E556" s="13">
        <v>0</v>
      </c>
      <c r="F556" s="13">
        <v>0</v>
      </c>
      <c r="G556" s="13">
        <f t="shared" si="64"/>
        <v>2743500</v>
      </c>
      <c r="H556" s="13">
        <v>1646071</v>
      </c>
      <c r="I556" s="13">
        <v>0</v>
      </c>
      <c r="J556" s="13">
        <f t="shared" si="65"/>
        <v>1646071</v>
      </c>
      <c r="K556" s="21">
        <f t="shared" si="66"/>
        <v>0.59998942956078005</v>
      </c>
    </row>
    <row r="557" spans="1:11" x14ac:dyDescent="0.2">
      <c r="A557" s="19" t="s">
        <v>12</v>
      </c>
      <c r="B557" s="19" t="s">
        <v>508</v>
      </c>
      <c r="C557" s="19" t="s">
        <v>536</v>
      </c>
      <c r="D557" s="13">
        <v>2000000</v>
      </c>
      <c r="E557" s="13">
        <v>0</v>
      </c>
      <c r="F557" s="13">
        <v>0</v>
      </c>
      <c r="G557" s="13">
        <f t="shared" si="64"/>
        <v>2000000</v>
      </c>
      <c r="H557" s="13">
        <v>0</v>
      </c>
      <c r="I557" s="13">
        <v>0</v>
      </c>
      <c r="J557" s="13">
        <f t="shared" si="65"/>
        <v>0</v>
      </c>
      <c r="K557" s="21">
        <f t="shared" si="66"/>
        <v>0</v>
      </c>
    </row>
    <row r="558" spans="1:11" x14ac:dyDescent="0.2">
      <c r="A558" s="19" t="s">
        <v>12</v>
      </c>
      <c r="B558" s="19" t="s">
        <v>508</v>
      </c>
      <c r="C558" s="19" t="s">
        <v>537</v>
      </c>
      <c r="D558" s="13">
        <v>500000</v>
      </c>
      <c r="E558" s="13">
        <v>0</v>
      </c>
      <c r="F558" s="13">
        <v>0</v>
      </c>
      <c r="G558" s="13">
        <f t="shared" si="64"/>
        <v>500000</v>
      </c>
      <c r="H558" s="13">
        <v>231278</v>
      </c>
      <c r="I558" s="13">
        <v>0</v>
      </c>
      <c r="J558" s="13">
        <f t="shared" si="65"/>
        <v>231278</v>
      </c>
      <c r="K558" s="21">
        <f t="shared" si="66"/>
        <v>0.46255600000000002</v>
      </c>
    </row>
    <row r="559" spans="1:11" x14ac:dyDescent="0.2">
      <c r="A559" s="19" t="s">
        <v>12</v>
      </c>
      <c r="B559" s="19" t="s">
        <v>508</v>
      </c>
      <c r="C559" s="19" t="s">
        <v>538</v>
      </c>
      <c r="D559" s="13">
        <v>245800</v>
      </c>
      <c r="E559" s="13">
        <v>0</v>
      </c>
      <c r="F559" s="13">
        <v>0</v>
      </c>
      <c r="G559" s="13">
        <f t="shared" si="64"/>
        <v>245800</v>
      </c>
      <c r="H559" s="13">
        <v>2990000</v>
      </c>
      <c r="I559" s="13">
        <v>872000</v>
      </c>
      <c r="J559" s="13">
        <f t="shared" si="65"/>
        <v>3862000</v>
      </c>
      <c r="K559" s="21">
        <f t="shared" si="66"/>
        <v>15.711960943856795</v>
      </c>
    </row>
    <row r="560" spans="1:11" x14ac:dyDescent="0.2">
      <c r="A560" s="19" t="s">
        <v>12</v>
      </c>
      <c r="B560" s="19" t="s">
        <v>508</v>
      </c>
      <c r="C560" s="19" t="s">
        <v>539</v>
      </c>
      <c r="D560" s="13">
        <v>1000</v>
      </c>
      <c r="E560" s="13">
        <v>0</v>
      </c>
      <c r="F560" s="13">
        <v>0</v>
      </c>
      <c r="G560" s="13">
        <f t="shared" si="64"/>
        <v>1000</v>
      </c>
      <c r="H560" s="13">
        <v>1429500</v>
      </c>
      <c r="I560" s="13">
        <v>7624</v>
      </c>
      <c r="J560" s="13">
        <f t="shared" si="65"/>
        <v>1437124</v>
      </c>
      <c r="K560" s="21">
        <f t="shared" si="66"/>
        <v>1437.124</v>
      </c>
    </row>
    <row r="561" spans="1:11" x14ac:dyDescent="0.2">
      <c r="A561" s="19" t="s">
        <v>12</v>
      </c>
      <c r="B561" s="19" t="s">
        <v>508</v>
      </c>
      <c r="C561" s="19" t="s">
        <v>540</v>
      </c>
      <c r="D561" s="13">
        <v>1000</v>
      </c>
      <c r="E561" s="13">
        <v>0</v>
      </c>
      <c r="F561" s="13">
        <v>0</v>
      </c>
      <c r="G561" s="13">
        <f t="shared" si="64"/>
        <v>1000</v>
      </c>
      <c r="H561" s="13">
        <v>0</v>
      </c>
      <c r="I561" s="13">
        <v>0</v>
      </c>
      <c r="J561" s="13">
        <f t="shared" si="65"/>
        <v>0</v>
      </c>
      <c r="K561" s="21">
        <f t="shared" si="66"/>
        <v>0</v>
      </c>
    </row>
    <row r="562" spans="1:11" x14ac:dyDescent="0.2">
      <c r="A562" s="19" t="s">
        <v>12</v>
      </c>
      <c r="B562" s="19" t="s">
        <v>508</v>
      </c>
      <c r="C562" s="19" t="s">
        <v>541</v>
      </c>
      <c r="D562" s="13">
        <v>1000</v>
      </c>
      <c r="E562" s="13">
        <v>0</v>
      </c>
      <c r="F562" s="13">
        <v>0</v>
      </c>
      <c r="G562" s="13">
        <f t="shared" si="64"/>
        <v>1000</v>
      </c>
      <c r="H562" s="13">
        <v>0</v>
      </c>
      <c r="I562" s="13">
        <v>0</v>
      </c>
      <c r="J562" s="13">
        <f t="shared" si="65"/>
        <v>0</v>
      </c>
      <c r="K562" s="21">
        <f t="shared" si="66"/>
        <v>0</v>
      </c>
    </row>
    <row r="563" spans="1:11" x14ac:dyDescent="0.2">
      <c r="A563" s="19" t="s">
        <v>12</v>
      </c>
      <c r="B563" s="19" t="s">
        <v>508</v>
      </c>
      <c r="C563" s="19" t="s">
        <v>542</v>
      </c>
      <c r="D563" s="13">
        <v>0</v>
      </c>
      <c r="E563" s="13">
        <v>0</v>
      </c>
      <c r="F563" s="13">
        <v>0</v>
      </c>
      <c r="G563" s="13">
        <f t="shared" si="64"/>
        <v>0</v>
      </c>
      <c r="H563" s="13">
        <v>95850</v>
      </c>
      <c r="I563" s="13">
        <v>0</v>
      </c>
      <c r="J563" s="13">
        <f t="shared" si="65"/>
        <v>95850</v>
      </c>
      <c r="K563" s="21"/>
    </row>
    <row r="564" spans="1:11" x14ac:dyDescent="0.2">
      <c r="A564" s="19" t="s">
        <v>12</v>
      </c>
      <c r="B564" s="19" t="s">
        <v>508</v>
      </c>
      <c r="C564" t="s">
        <v>548</v>
      </c>
      <c r="D564" s="13">
        <v>0</v>
      </c>
      <c r="E564" s="13">
        <v>0</v>
      </c>
      <c r="F564" s="13">
        <v>0</v>
      </c>
      <c r="G564" s="13">
        <f t="shared" si="64"/>
        <v>0</v>
      </c>
      <c r="H564" s="13">
        <v>0</v>
      </c>
      <c r="I564" s="13">
        <v>30000</v>
      </c>
      <c r="J564" s="13">
        <f t="shared" si="65"/>
        <v>30000</v>
      </c>
      <c r="K564" s="21"/>
    </row>
    <row r="565" spans="1:11" x14ac:dyDescent="0.2">
      <c r="A565" s="19" t="s">
        <v>12</v>
      </c>
      <c r="B565" s="29" t="s">
        <v>508</v>
      </c>
      <c r="C565" s="30" t="s">
        <v>549</v>
      </c>
      <c r="D565" s="13">
        <v>0</v>
      </c>
      <c r="E565" s="13">
        <v>0</v>
      </c>
      <c r="F565" s="13">
        <v>0</v>
      </c>
      <c r="G565" s="13">
        <f t="shared" si="64"/>
        <v>0</v>
      </c>
      <c r="H565" s="13">
        <v>0</v>
      </c>
      <c r="I565" s="13">
        <v>193879</v>
      </c>
      <c r="J565" s="13">
        <f t="shared" si="65"/>
        <v>193879</v>
      </c>
      <c r="K565" s="21"/>
    </row>
    <row r="566" spans="1:11" x14ac:dyDescent="0.2">
      <c r="A566" s="19" t="s">
        <v>12</v>
      </c>
      <c r="B566" s="19" t="s">
        <v>508</v>
      </c>
      <c r="C566" s="19" t="s">
        <v>12</v>
      </c>
      <c r="D566" s="13">
        <v>55474587</v>
      </c>
      <c r="E566" s="13">
        <v>1046400</v>
      </c>
      <c r="F566" s="13">
        <v>0</v>
      </c>
      <c r="G566" s="13">
        <f t="shared" si="64"/>
        <v>56520987</v>
      </c>
      <c r="H566" s="13">
        <v>16816269</v>
      </c>
      <c r="I566" s="13">
        <v>14963493</v>
      </c>
      <c r="J566" s="13">
        <f t="shared" si="65"/>
        <v>31779762</v>
      </c>
      <c r="K566" s="21">
        <f t="shared" si="66"/>
        <v>0.56226480970687931</v>
      </c>
    </row>
    <row r="567" spans="1:11" x14ac:dyDescent="0.2">
      <c r="A567" s="20" t="s">
        <v>12</v>
      </c>
      <c r="B567" s="20" t="s">
        <v>508</v>
      </c>
      <c r="C567" s="20" t="s">
        <v>46</v>
      </c>
      <c r="D567" s="15">
        <v>1448813087</v>
      </c>
      <c r="E567" s="15">
        <v>4046400</v>
      </c>
      <c r="F567" s="15">
        <f>SUM(F531:F566)</f>
        <v>5000000</v>
      </c>
      <c r="G567" s="15">
        <f>SUM(G531:G566)</f>
        <v>1457859487</v>
      </c>
      <c r="H567" s="15">
        <v>266282327.47</v>
      </c>
      <c r="I567" s="15">
        <f>SUM(I531:I566)</f>
        <v>55861055</v>
      </c>
      <c r="J567" s="15">
        <f>SUM(J531:J566)</f>
        <v>322143382.47000003</v>
      </c>
      <c r="K567" s="24">
        <f>J567/G567</f>
        <v>0.22097011772575584</v>
      </c>
    </row>
    <row r="568" spans="1:11" x14ac:dyDescent="0.2">
      <c r="A568" s="5" t="s">
        <v>543</v>
      </c>
      <c r="B568" s="6" t="s">
        <v>543</v>
      </c>
      <c r="C568" s="6" t="s">
        <v>543</v>
      </c>
      <c r="D568" s="7"/>
      <c r="E568" s="7"/>
      <c r="F568" s="7"/>
      <c r="G568" s="7"/>
      <c r="H568" s="7"/>
      <c r="I568" s="7"/>
      <c r="J568" s="7"/>
      <c r="K568" s="12"/>
    </row>
    <row r="569" spans="1:11" x14ac:dyDescent="0.2">
      <c r="A569" s="8" t="s">
        <v>543</v>
      </c>
      <c r="B569" s="8" t="s">
        <v>543</v>
      </c>
      <c r="C569" s="8" t="s">
        <v>544</v>
      </c>
      <c r="D569" s="9">
        <v>4000000000</v>
      </c>
      <c r="E569" s="9">
        <v>-848899100</v>
      </c>
      <c r="F569" s="9">
        <v>-277119500</v>
      </c>
      <c r="G569" s="9">
        <f>D569+E569+F569</f>
        <v>2873981400</v>
      </c>
      <c r="H569" s="9">
        <v>0</v>
      </c>
      <c r="I569" s="9">
        <v>0</v>
      </c>
      <c r="J569" s="9">
        <v>0</v>
      </c>
      <c r="K569" s="21">
        <f>J569/G569</f>
        <v>0</v>
      </c>
    </row>
    <row r="570" spans="1:11" x14ac:dyDescent="0.2">
      <c r="A570" s="5" t="s">
        <v>545</v>
      </c>
      <c r="B570" s="6" t="s">
        <v>546</v>
      </c>
      <c r="C570" s="6" t="s">
        <v>545</v>
      </c>
      <c r="D570" s="7"/>
      <c r="E570" s="7"/>
      <c r="F570" s="7"/>
      <c r="G570" s="7"/>
      <c r="H570" s="7"/>
      <c r="I570" s="7"/>
      <c r="J570" s="7"/>
      <c r="K570" s="12"/>
    </row>
    <row r="571" spans="1:11" x14ac:dyDescent="0.2">
      <c r="A571" s="8" t="s">
        <v>545</v>
      </c>
      <c r="B571" s="8" t="s">
        <v>546</v>
      </c>
      <c r="C571" s="8" t="s">
        <v>545</v>
      </c>
      <c r="D571" s="9">
        <v>13764000000</v>
      </c>
      <c r="E571" s="9">
        <v>0</v>
      </c>
      <c r="F571" s="9">
        <v>0</v>
      </c>
      <c r="G571" s="9">
        <v>13764000000</v>
      </c>
      <c r="H571" s="9">
        <v>3188977191</v>
      </c>
      <c r="I571" s="9">
        <v>2843094934</v>
      </c>
      <c r="J571" s="9">
        <f>H571+I571</f>
        <v>6032072125</v>
      </c>
      <c r="K571" s="21">
        <f>J571/G571</f>
        <v>0.43824993642836385</v>
      </c>
    </row>
    <row r="572" spans="1:11" ht="37.5" customHeight="1" x14ac:dyDescent="0.2">
      <c r="A572" s="34" t="s">
        <v>553</v>
      </c>
      <c r="B572" s="34"/>
      <c r="C572" s="34"/>
      <c r="D572" s="34"/>
      <c r="E572" s="34"/>
      <c r="F572" s="34"/>
      <c r="G572" s="34"/>
      <c r="H572" s="34"/>
      <c r="I572" s="34"/>
      <c r="J572" s="34"/>
      <c r="K572" s="34"/>
    </row>
    <row r="573" spans="1:11" ht="23.25" customHeight="1" x14ac:dyDescent="0.2">
      <c r="A573" s="18" t="s">
        <v>547</v>
      </c>
      <c r="B573" s="16"/>
      <c r="C573" s="16"/>
      <c r="D573" s="17"/>
      <c r="E573" s="17"/>
      <c r="F573" s="17"/>
      <c r="G573" s="17"/>
      <c r="H573" s="17"/>
      <c r="I573" s="17"/>
      <c r="J573" s="17"/>
      <c r="K573" s="17"/>
    </row>
  </sheetData>
  <autoFilter ref="A3:K573" xr:uid="{71C3FA84-B626-4B29-898D-E3020E4B93E6}"/>
  <mergeCells count="2">
    <mergeCell ref="A1:K2"/>
    <mergeCell ref="A572:K572"/>
  </mergeCells>
  <conditionalFormatting sqref="K4:K571">
    <cfRule type="cellIs" dxfId="0" priority="1" operator="lessThan">
      <formula>0</formula>
    </cfRule>
  </conditionalFormatting>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6" ma:contentTypeDescription="Create a new document." ma:contentTypeScope="" ma:versionID="655f268697290fc9c0b565efae53c731">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bbd138650ddd83338373349fc8d1c571"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DAE1C-E2D7-477B-98FC-BA2799A6CEAF}">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9798f0d3-9a84-4240-88d3-b52f8909c4bb"/>
    <ds:schemaRef ds:uri="c6cd5f54-ac66-4bdf-b836-16407a0d7baa"/>
  </ds:schemaRefs>
</ds:datastoreItem>
</file>

<file path=customXml/itemProps2.xml><?xml version="1.0" encoding="utf-8"?>
<ds:datastoreItem xmlns:ds="http://schemas.openxmlformats.org/officeDocument/2006/customXml" ds:itemID="{87ED02BD-135D-460D-8684-4952B9A995B0}">
  <ds:schemaRefs>
    <ds:schemaRef ds:uri="http://schemas.microsoft.com/sharepoint/v3/contenttype/forms"/>
  </ds:schemaRefs>
</ds:datastoreItem>
</file>

<file path=customXml/itemProps3.xml><?xml version="1.0" encoding="utf-8"?>
<ds:datastoreItem xmlns:ds="http://schemas.openxmlformats.org/officeDocument/2006/customXml" ds:itemID="{68357AB2-6BB1-4C62-9D86-06AB14DD5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Ruby Pajares</cp:lastModifiedBy>
  <cp:revision/>
  <dcterms:created xsi:type="dcterms:W3CDTF">2023-09-13T20:01:16Z</dcterms:created>
  <dcterms:modified xsi:type="dcterms:W3CDTF">2023-12-12T15:08:15Z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