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codeName="ThisWorkbook" defaultThemeVersion="166925"/>
  <mc:AlternateContent xmlns:mc="http://schemas.openxmlformats.org/markup-compatibility/2006">
    <mc:Choice Requires="x15">
      <x15ac:absPath xmlns:x15ac="http://schemas.microsoft.com/office/spreadsheetml/2010/11/ac" url="/Users/rpajeras/Downloads/"/>
    </mc:Choice>
  </mc:AlternateContent>
  <xr:revisionPtr revIDLastSave="0" documentId="13_ncr:1_{6AABFB8F-6240-B548-9C13-589CA5722E69}" xr6:coauthVersionLast="47" xr6:coauthVersionMax="47" xr10:uidLastSave="{00000000-0000-0000-0000-000000000000}"/>
  <bookViews>
    <workbookView xWindow="5320" yWindow="760" windowWidth="29040" windowHeight="19740" xr2:uid="{8D2DD155-55A1-46C3-9FF1-735B6A74F1D1}"/>
  </bookViews>
  <sheets>
    <sheet name="Fees" sheetId="3" r:id="rId1"/>
    <sheet name="Fee Changes" sheetId="4" r:id="rId2"/>
  </sheets>
  <definedNames>
    <definedName name="_xlnm._FilterDatabase" localSheetId="0" hidden="1">Fees!$A$3:$F$1130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7" i="4" l="1"/>
  <c r="G116" i="4"/>
  <c r="G115" i="4"/>
  <c r="G114" i="4"/>
  <c r="G113" i="4"/>
  <c r="G112" i="4"/>
  <c r="G111" i="4"/>
  <c r="G110" i="4"/>
  <c r="G109" i="4"/>
  <c r="G108" i="4"/>
  <c r="G107" i="4"/>
  <c r="G106" i="4"/>
  <c r="G105" i="4"/>
  <c r="G104" i="4"/>
  <c r="G103" i="4"/>
  <c r="G102" i="4"/>
  <c r="G99" i="4"/>
  <c r="G98" i="4"/>
  <c r="G90" i="4"/>
  <c r="G89" i="4"/>
  <c r="G88" i="4"/>
  <c r="G87" i="4"/>
  <c r="G86" i="4"/>
  <c r="G85" i="4"/>
  <c r="G84" i="4"/>
  <c r="G83" i="4"/>
  <c r="G82" i="4"/>
  <c r="G81" i="4"/>
  <c r="G80" i="4"/>
  <c r="G79" i="4"/>
  <c r="G78" i="4"/>
  <c r="G77" i="4"/>
  <c r="G76" i="4"/>
  <c r="G75" i="4"/>
  <c r="G74" i="4"/>
  <c r="G73" i="4"/>
  <c r="G72" i="4"/>
  <c r="G71" i="4"/>
  <c r="G70" i="4"/>
  <c r="G69" i="4"/>
  <c r="G68" i="4"/>
  <c r="G67" i="4"/>
  <c r="G66" i="4"/>
  <c r="G64" i="4"/>
  <c r="G63" i="4"/>
  <c r="G62" i="4"/>
  <c r="G61" i="4"/>
  <c r="G60" i="4"/>
  <c r="G59" i="4"/>
  <c r="G58" i="4"/>
  <c r="G57" i="4"/>
  <c r="G56" i="4"/>
  <c r="G55" i="4"/>
  <c r="G54" i="4"/>
  <c r="G29" i="4"/>
  <c r="G28" i="4"/>
  <c r="G27" i="4"/>
  <c r="G26" i="4"/>
  <c r="G25" i="4"/>
  <c r="G24" i="4"/>
  <c r="G23" i="4"/>
  <c r="G22" i="4"/>
  <c r="G21" i="4"/>
  <c r="G20" i="4"/>
  <c r="G18" i="4"/>
  <c r="G16" i="4"/>
  <c r="G15" i="4"/>
  <c r="G14" i="4"/>
  <c r="G12" i="4"/>
  <c r="G10" i="4"/>
  <c r="G9" i="4"/>
  <c r="G8" i="4"/>
  <c r="G7" i="4"/>
  <c r="G6" i="4"/>
  <c r="G5" i="4"/>
  <c r="G4" i="4"/>
  <c r="G3" i="4"/>
  <c r="F885" i="3"/>
  <c r="F618" i="3"/>
  <c r="F617" i="3"/>
  <c r="F615" i="3"/>
  <c r="F614" i="3"/>
  <c r="F612" i="3"/>
  <c r="F611" i="3"/>
  <c r="F610" i="3"/>
  <c r="F609" i="3"/>
  <c r="F608" i="3"/>
  <c r="F607" i="3"/>
  <c r="F606" i="3"/>
  <c r="F605" i="3"/>
  <c r="E605" i="3"/>
  <c r="F604" i="3"/>
  <c r="E604" i="3" s="1"/>
  <c r="F603" i="3"/>
  <c r="E603" i="3" s="1"/>
  <c r="E602" i="3"/>
  <c r="E601" i="3"/>
  <c r="E600" i="3"/>
  <c r="E599" i="3"/>
  <c r="F598" i="3"/>
  <c r="E598" i="3" s="1"/>
  <c r="F597" i="3"/>
  <c r="E597" i="3" s="1"/>
  <c r="E343" i="3"/>
  <c r="E342" i="3"/>
  <c r="E341" i="3"/>
  <c r="E247" i="3"/>
  <c r="F246" i="3"/>
  <c r="E246" i="3" s="1"/>
  <c r="F245" i="3"/>
  <c r="E245" i="3" s="1"/>
  <c r="F244" i="3"/>
  <c r="E244" i="3"/>
  <c r="E243" i="3"/>
  <c r="E242" i="3"/>
  <c r="E241" i="3"/>
  <c r="E240" i="3"/>
  <c r="E239" i="3"/>
</calcChain>
</file>

<file path=xl/sharedStrings.xml><?xml version="1.0" encoding="utf-8"?>
<sst xmlns="http://schemas.openxmlformats.org/spreadsheetml/2006/main" count="4346" uniqueCount="2229">
  <si>
    <t>Fee Rate ($) in 2017-18</t>
  </si>
  <si>
    <t xml:space="preserve"> Revenue ($) in 2017-18</t>
  </si>
  <si>
    <t>The Tile Drainage Installation Act provides for the licensing of persons and equipment for the installation of drainage works.  Fees are variable depending on duration (e.g. multi-year or one-year)</t>
  </si>
  <si>
    <t xml:space="preserve">Owner of the facility in which livestock is sold must be licensed to engage in the business of operating a community sale. Fees are variable depending on size of facility. </t>
  </si>
  <si>
    <t>Farm Implement Dealer Registration</t>
  </si>
  <si>
    <t xml:space="preserve">Annual registration fees for Dealerships and Manufacturing Companies ie: sellers of any equipment or machinery designed and used for agriculture or horticulture.  </t>
  </si>
  <si>
    <t>Farm Implement Distributor Registration</t>
  </si>
  <si>
    <t>Beef Cattle Financial Protection - Livestock Dealer</t>
  </si>
  <si>
    <t>Dairy Inspection Milk and Cream Grader</t>
  </si>
  <si>
    <t xml:space="preserve">Requirement of the Milk Act for individuals who grade milk in a farm bulk tank to the standards under the Act to complete a Plant Milk and Cream Graders course  </t>
  </si>
  <si>
    <t>Apply for, renew or change of ownership of a licence to open a dairy processing plant</t>
  </si>
  <si>
    <t>AgriStability Application Fees</t>
  </si>
  <si>
    <t xml:space="preserve">The Annual Cost Share or ACS fees are  for the national AgriStability program which helps cover administrative costs of the program.  The fee is a requirement under the Multilateral Framework Agreement for the Federal-Provincial Canadian Agricultural Partnership (CAP).  This fee is collected by Agricorp and represents  the provincial portion that is sent to OMAFRA.
</t>
  </si>
  <si>
    <t>Seminar and Conference Fees</t>
  </si>
  <si>
    <t>Varies</t>
  </si>
  <si>
    <t>These fees are non recurring pertaining to some seminar / conferences that are conducted on an as needed basis and used to motiviate participation by providing value add and partial event expenses. These fees are only nominal and do not help cover all expense of the events / seminars.</t>
  </si>
  <si>
    <t>Court File Inspection</t>
  </si>
  <si>
    <t>Inspection of a court file by any other person, per file</t>
  </si>
  <si>
    <t>Attendence In Court</t>
  </si>
  <si>
    <t>Fees for Witness: For attendance in court, unless item 2 applies, per day</t>
  </si>
  <si>
    <t>Certificate Of Judgment Fees</t>
  </si>
  <si>
    <t>Issuing a certificate of judgment</t>
  </si>
  <si>
    <t>Summons Issuing Fees</t>
  </si>
  <si>
    <t>Issuing a summons to a witness</t>
  </si>
  <si>
    <t>Forwarding Court Files</t>
  </si>
  <si>
    <t>Forwarding a court file to Divisional Court for appeal</t>
  </si>
  <si>
    <t>Making up and forwarding papers, documents and exhibits</t>
  </si>
  <si>
    <t>Retrieval From Storage of a Court File</t>
  </si>
  <si>
    <t>Retrieval from storage of a court file</t>
  </si>
  <si>
    <t>Writ of Delivery Enforcement</t>
  </si>
  <si>
    <t>Baliffs: For each attempt, whether successful or not, to enforce a writ of delivery</t>
  </si>
  <si>
    <t>Enforcement of Order or Judgment from Ontario Court of Justice</t>
  </si>
  <si>
    <t>Receiving for enforcement a process from the Ontario Court of Justice or an order or judgment as provided by statute</t>
  </si>
  <si>
    <t>Filing a defence</t>
  </si>
  <si>
    <t>Filing of a notice of objection in an application under RSLA</t>
  </si>
  <si>
    <t>On the filing of a notice of objection in an application under RSLA</t>
  </si>
  <si>
    <t>Issuing a writ of delivery, a writ of seizure and sale or a notice of examination</t>
  </si>
  <si>
    <t>Initial Certificate Under RSLA</t>
  </si>
  <si>
    <t>On the issue of an initial certificate under RSLA</t>
  </si>
  <si>
    <t>Final Certificate Under RSLA</t>
  </si>
  <si>
    <t>On the issue of a final certificate under RSLA</t>
  </si>
  <si>
    <t>Write of Seizure under RSLA</t>
  </si>
  <si>
    <t>On the issue of a writ of seizure under RSLA</t>
  </si>
  <si>
    <t>Default Judgment Requests</t>
  </si>
  <si>
    <t>Filing of a request for default judgment by an infrequent claimant</t>
  </si>
  <si>
    <t>Notice of motion</t>
  </si>
  <si>
    <t>Filing a notice of motion served on another party, a notice of motion without notice or a notice of motion for a consent order (except a notice of motion under the Wages Act)</t>
  </si>
  <si>
    <t>Baliffs: For each attempt, whether successful or not, to enforce a writ of seizure and sale of personal property, sale is necessary</t>
  </si>
  <si>
    <t>Filing of a request for default judgment</t>
  </si>
  <si>
    <t>Filing of a request for default judgment by a frequent claimant</t>
  </si>
  <si>
    <t>Filing of a claim</t>
  </si>
  <si>
    <t>Filing of a claim by an infrequent claimant</t>
  </si>
  <si>
    <t>Filing of a defendant’s claim</t>
  </si>
  <si>
    <t>Issuing a notice of garnishment</t>
  </si>
  <si>
    <t>Renewal of notice of garnishment</t>
  </si>
  <si>
    <t>Fixing date for a trial or assessment - infequent claimant</t>
  </si>
  <si>
    <t>Fixing of a date for a trial or an assessment hearing by an infrequent claimant</t>
  </si>
  <si>
    <t>Filing application under RSLA</t>
  </si>
  <si>
    <t>On the filing of an application under RSLA</t>
  </si>
  <si>
    <t>Fixing date for a trial or assessment - frequent claimant</t>
  </si>
  <si>
    <t>Fixing of a date for a trial or an assessment hearing by a frequent claimant</t>
  </si>
  <si>
    <t>Claim - Frequent claimant</t>
  </si>
  <si>
    <t>Filing of a claim by a frequent claimant</t>
  </si>
  <si>
    <t>Making copies of documents - Not requiring certification</t>
  </si>
  <si>
    <t>Making copies of documents not requiring certification, per page</t>
  </si>
  <si>
    <t>Making copies of documents - Requiring certification</t>
  </si>
  <si>
    <t xml:space="preserve"> Making copies of documents requiring certification, per page</t>
  </si>
  <si>
    <t>CD of a hearing</t>
  </si>
  <si>
    <t>For a copy of a CD of a digital recording of a hearing (for each additional day)</t>
  </si>
  <si>
    <t>Certificate issuance more than five pages</t>
  </si>
  <si>
    <t>On the issue of a certificate with not more than five pages of copies of the Court document annexed</t>
  </si>
  <si>
    <t>Issue of summons to a witness</t>
  </si>
  <si>
    <t>On the issue of a summons to a witness</t>
  </si>
  <si>
    <t>For a copy of a CD of a digital recording of a hearing</t>
  </si>
  <si>
    <t>For making up and forwarding papers, documents and exhibits and the transportation costs</t>
  </si>
  <si>
    <t>Filing an answer - non divorce claim</t>
  </si>
  <si>
    <t>On the filing of an answer which does not include a claim for divorce</t>
  </si>
  <si>
    <t>Filing an application</t>
  </si>
  <si>
    <t>On the filing of an application</t>
  </si>
  <si>
    <t>Filing an answer - divorce claim</t>
  </si>
  <si>
    <t>On the filing of an answer where the answer includes a request for a divorce by a respondent</t>
  </si>
  <si>
    <t>Placing an application on the list for hearing</t>
  </si>
  <si>
    <t>On the placing of an application on the list for hearing</t>
  </si>
  <si>
    <t>Writ of execution or order</t>
  </si>
  <si>
    <t>For filing, refiling or renewing a writ of execution or order which a sheriff is liable or required to enforce and for delivering a copy of the writ or order or a renewal of it to the land registrar of a land titles</t>
  </si>
  <si>
    <t>Service or act ordered by court</t>
  </si>
  <si>
    <t>For any service or act ordered by a court for which no fee is provided, for each hour or part of an hour performing the service of doing the act</t>
  </si>
  <si>
    <t>Filing/renewing writ of exucution/order</t>
  </si>
  <si>
    <t>Filing/renewing writ of execution/order; no delivery of copy to land registrar</t>
  </si>
  <si>
    <t>Deposit of will or codicil</t>
  </si>
  <si>
    <t>For the deposit of a will or codicil for safekeeping</t>
  </si>
  <si>
    <t>Certificate of estate trustee</t>
  </si>
  <si>
    <t>For a certificate of succeeding estate trustee or a certificate of estate trustee during litigation</t>
  </si>
  <si>
    <t>Copies of documents - not requiring certification</t>
  </si>
  <si>
    <t>Copies of documents - requiring certification</t>
  </si>
  <si>
    <t>Making copies of documents requiring certification, per page</t>
  </si>
  <si>
    <t>Inspection of a court file - agreement with AG</t>
  </si>
  <si>
    <t>Inspection of a court file by a person who has entered into an agreement with the AG for the bulk inspection of files, per file</t>
  </si>
  <si>
    <t>Inspection of a court file - other</t>
  </si>
  <si>
    <t xml:space="preserve">Taking of affidavit </t>
  </si>
  <si>
    <t>Taking of affidavit by commissioner for taking affidavits</t>
  </si>
  <si>
    <t>Issue Summons to Witness</t>
  </si>
  <si>
    <t>Issue Certificate other than Certificate of Search by Registrar</t>
  </si>
  <si>
    <t>Issue a commission</t>
  </si>
  <si>
    <t>Issue A commission</t>
  </si>
  <si>
    <t>Assessment of costs</t>
  </si>
  <si>
    <t>An assessment of costs</t>
  </si>
  <si>
    <t>Issue a writ of execution</t>
  </si>
  <si>
    <t>RSLA - Issuing a writ of seizure</t>
  </si>
  <si>
    <t>Retrieval of a court file</t>
  </si>
  <si>
    <t>Objection to accounts</t>
  </si>
  <si>
    <t>Notice of Objection to Accounts</t>
  </si>
  <si>
    <t>Objection, other than objection to pass accounts</t>
  </si>
  <si>
    <t>Notice of Objection, other than notice of objection to pass accounts</t>
  </si>
  <si>
    <t>Notice of Commencement of Proceedings</t>
  </si>
  <si>
    <t>Request for Notice of Commencement of Proceedings</t>
  </si>
  <si>
    <t>Signing order directing solicitor client assessment- client</t>
  </si>
  <si>
    <t>Affidavit</t>
  </si>
  <si>
    <t>Filing Affidavit under s. 11 of Bulk Sales Act</t>
  </si>
  <si>
    <t>Making up &amp; forwarding papers, documents &amp; exhibits (plus transportation costs)</t>
  </si>
  <si>
    <t>Statement of claims</t>
  </si>
  <si>
    <t>CLA - If claim, crossclaim or 3rd party claim does not exceed $6000- issuing statement of claim, crossclaim, counterclaim or 3rd party claim</t>
  </si>
  <si>
    <t>Filing Request to Redeem or Request for Sale</t>
  </si>
  <si>
    <t>Jury Notice</t>
  </si>
  <si>
    <t>Jury Notice in Civil Proceeding</t>
  </si>
  <si>
    <t>Certificate of action</t>
  </si>
  <si>
    <t>CLA - If claim, crossclaim or 3rd party claim exceeds $6000, issuing a certificate of action</t>
  </si>
  <si>
    <t>RSLA - Issuing an initial certificate</t>
  </si>
  <si>
    <t>RSLA - Issuing a final certificate</t>
  </si>
  <si>
    <t xml:space="preserve">Notice of appointment </t>
  </si>
  <si>
    <t>Signing notice of appointment of assessment of cost under the Rules of Civil Procedure</t>
  </si>
  <si>
    <t>Notice of Appeal</t>
  </si>
  <si>
    <t>Filing Notice of Appeal to an Appellate Court of a final order of a Small Claims Court</t>
  </si>
  <si>
    <t>Appointment with registrar</t>
  </si>
  <si>
    <t>Obtaining appointment with registrar for settlement of an order</t>
  </si>
  <si>
    <t>Notice of Garnishment</t>
  </si>
  <si>
    <t>Issue a Notice of Garnishment</t>
  </si>
  <si>
    <t>Notice of renewal of garnishment</t>
  </si>
  <si>
    <t>A notice of renewal of garnishment</t>
  </si>
  <si>
    <t>Notice of objection</t>
  </si>
  <si>
    <t>RSLA - Filing a notice of objection</t>
  </si>
  <si>
    <t>Statement of defence</t>
  </si>
  <si>
    <t>CLA - If claim, crossclaim or 3rd party claim exceeds $6000, filing statement of defence</t>
  </si>
  <si>
    <t>Notice of Motion</t>
  </si>
  <si>
    <t>Filing Notice of Motion</t>
  </si>
  <si>
    <t>Notice of Return of Motion</t>
  </si>
  <si>
    <t>Filing Notice of Return of Motion</t>
  </si>
  <si>
    <t>Default Judgment by Registrar</t>
  </si>
  <si>
    <t>Filing Default Judgment by Registrar</t>
  </si>
  <si>
    <t>Notice of Intent to Defend</t>
  </si>
  <si>
    <t>Filing a Notice of Intent to Defend</t>
  </si>
  <si>
    <t>Statement of Defence or Answer</t>
  </si>
  <si>
    <t>Filing a statement of Defence or Answer (where no Notice of Intent to Defend has been filed)</t>
  </si>
  <si>
    <t>Signing order directing solicitor client assessment</t>
  </si>
  <si>
    <t>Signing order directing solicitor client assessment-obtained by lawyer</t>
  </si>
  <si>
    <t>Application, other than application to pass accounts</t>
  </si>
  <si>
    <t>Issue Statement of Claim &amp; Notice of Action</t>
  </si>
  <si>
    <t>Issue Notice of Application</t>
  </si>
  <si>
    <t>Issue 3rd or Subsequent Party Claim</t>
  </si>
  <si>
    <t>RSLA - Filing an application</t>
  </si>
  <si>
    <t>RSLA -Filing an application</t>
  </si>
  <si>
    <t>Notice of appeal or cross appeal</t>
  </si>
  <si>
    <t>Filing Notice of Appeal or cross appeal  from an Interlocutory Order</t>
  </si>
  <si>
    <t xml:space="preserve">Notice of Appeal to an Appellate Court </t>
  </si>
  <si>
    <t>Filing Notice of Appeal to an Appellate Court of a final order of any court or Tribunal</t>
  </si>
  <si>
    <t>Signing order directing a reference</t>
  </si>
  <si>
    <t>Application of Estate Trustee to Pass Accounts</t>
  </si>
  <si>
    <t>Filing Trial Record</t>
  </si>
  <si>
    <t>Filing Trial Record (first time only)</t>
  </si>
  <si>
    <t>Perfecting an Appeal</t>
  </si>
  <si>
    <t>Filing a trial record (claim greater than $6000)</t>
  </si>
  <si>
    <t>CLA -  If claim, crossclaim or 3rd party claim exceeds $6000, filing a trial record</t>
  </si>
  <si>
    <t>Serving of document fees</t>
  </si>
  <si>
    <t>N/A</t>
  </si>
  <si>
    <t>For up to three attempts, whether or not successful to serve a document, for each person to be served</t>
  </si>
  <si>
    <t>Copies of documents</t>
  </si>
  <si>
    <t>For making copies of documents not requiring certification per page</t>
  </si>
  <si>
    <t>Search for writs, per name fees</t>
  </si>
  <si>
    <t>For a search for writs, per name searched</t>
  </si>
  <si>
    <t>Writ details report</t>
  </si>
  <si>
    <t>For each report showing the details of a writ, lien or order or for a copy of a writ, lien or order</t>
  </si>
  <si>
    <t>Enforcement of writ of delivery</t>
  </si>
  <si>
    <t>For each attempt, whether or not successful, to enforce a write of delivery</t>
  </si>
  <si>
    <t>Enforcement of writ of sequestration</t>
  </si>
  <si>
    <t>For each attempt, whether or not successful, to enforce a writ of sequestration</t>
  </si>
  <si>
    <t>Calculation for satiscation of writs and garnishments</t>
  </si>
  <si>
    <t>For a calculation for statisfaction of writs and garnishments, per writ or notice of garnishment</t>
  </si>
  <si>
    <t>Making copies of documents requireing certifiation per page</t>
  </si>
  <si>
    <t>Residential Tax Appeal Fee</t>
  </si>
  <si>
    <t>Environment and Land Tribunals Ontario - Residential Tax Appeal Fee - ARB Fee Charged per application for Individuals</t>
  </si>
  <si>
    <t>Non-Residential Tax Appeal Fee</t>
  </si>
  <si>
    <t>Environment and Land Tribunals Ontario - Non-Residential Tax Appeal Fee - ARB Fee Charged per application for Business</t>
  </si>
  <si>
    <t>Local Planning Appeal Tribunal Appeals Fee</t>
  </si>
  <si>
    <t>Environment and Land Tribunals Ontario - Local Planning Appeal Tribunal (LPAT) Appeals Fee</t>
  </si>
  <si>
    <t>Licences Appeal Tribunal Fees - Automobile accident</t>
  </si>
  <si>
    <t>Safety, Licensing Appeals and Standards Tribunals Ontario - Licence Appeal Tribunal (LAT) Automobile Accident Benefits Service  Application Filing Fees</t>
  </si>
  <si>
    <t>Licences Appeal Tribunal Fees - General</t>
  </si>
  <si>
    <t>Safety, Licensing Appeals and Standards Tribunals Ontario - Licence Appeal Tribunal (LAT) General Application Filing Fees</t>
  </si>
  <si>
    <t>Landlord Tribunal Application Fee - Act application</t>
  </si>
  <si>
    <t>Social Justice Tribunals Ontario-Landlord and Tenant Board (SJTO-LTB) Application Fee -A1 Determine Whether Act Applies (Landlord)</t>
  </si>
  <si>
    <t>Landlord Tribunal Application Fee - Sublet or Assignment</t>
  </si>
  <si>
    <t>Social Justice Tribunals Ontario-Landlord and Tenant Board (SJTO-LTB) Application Fee -A2 Sublet or Assignment (Landlord)</t>
  </si>
  <si>
    <t>Landlord Tribunal Application Fee - Combined Application</t>
  </si>
  <si>
    <t>Social Justice Tribunals Ontario-Landlord and Tenant Board (SJTO-LTB) Application Fee -A3 Combined Application (Landlord)</t>
  </si>
  <si>
    <t>Landlord Tribunal Application Fee - Vary Rent Reduction</t>
  </si>
  <si>
    <t>Social Justice Tribunals Ontario-Landlord and Tenant Board (SJTO-LTB) Application Fee -A4 Vary Rent Reduction Amount (Landlord)</t>
  </si>
  <si>
    <t>Landlord Tribunal Application Fee - Non-Payment of Rent</t>
  </si>
  <si>
    <t>Social Justice Tribunals Ontario-Landlord and Tenant Board (SJTO-LTB) Application Fee -L1 Termination and Non-Payment of Rent (Landlord)</t>
  </si>
  <si>
    <t>Landlord Tribunal Application Fee - Non-Payment of Rent (efile)</t>
  </si>
  <si>
    <t>Social Justice Tribunals Ontario-Landlord and Tenant Board (SJTO-LTB) Application Fee -L1 Termination and Non-Payment of Rent (Landlord) efile</t>
  </si>
  <si>
    <t>Landlord Tribunal Application Fee - Eviction</t>
  </si>
  <si>
    <t>Social Justice Tribunals Ontario-Landlord and Tenant Board (SJTO-LTB) Application Fee -L2 Terminate Tenancy &amp; Evict (Landlord)</t>
  </si>
  <si>
    <t>Landlord Tribunal Application Fee - Eviction (efile)</t>
  </si>
  <si>
    <t>Social Justice Tribunals Ontario-Landlord and Tenant Board (SJTO-LTB) Application Fee -L2 Terminate Tenancy &amp; Evict (Landlord) efile</t>
  </si>
  <si>
    <t>Landlord Tribunal Application Fee - Termination</t>
  </si>
  <si>
    <t>Social Justice Tribunals Ontario-Landlord and Tenant Board (SJTO-LTB) Application Fee -L3 Termination-Tenant gave Notice (Landlord)</t>
  </si>
  <si>
    <t>Landlord Tribunal Application Fee - Failed Settlement</t>
  </si>
  <si>
    <t>Social Justice Tribunals Ontario-Landlord and Tenant Board (SJTO-LTB) Application Fee -L4 Term. Tenancy: Failed Settlement (Landlord)</t>
  </si>
  <si>
    <t>Landlord Tribunal Application Fee - Rent Increase Above Guidelines</t>
  </si>
  <si>
    <t>Social Justice Tribunals Ontario-Landlord and Tenant Board (SJTO-LTB) Application Fee -L5 Rent Increase Above Guidelines (Landlord)</t>
  </si>
  <si>
    <t>Landlord Tribunal Application Fee - Rent Increase Above Guidelines (Additional Units)</t>
  </si>
  <si>
    <t>Social Justice Tribunals Ontario-Landlord and Tenant Board (SJTO-LTB) Application Fee -L5 Rent Increase Above Guidelines (Landlord) - Additional Units</t>
  </si>
  <si>
    <t>Landlord Tribunal Application Fee - Review of Work Order</t>
  </si>
  <si>
    <t>Social Justice Tribunals Ontario-Landlord and Tenant Board (SJTO-LTB) Application Fee -L6 Review of Provincial Work Order (Landlord)</t>
  </si>
  <si>
    <t>Landlord Tribunal Application Fee - Transfer Tenant to Care Home</t>
  </si>
  <si>
    <t>Social Justice Tribunals Ontario-Landlord and Tenant Board (SJTO-LTB) Application Fee -L7 Transfer Tenant to Care Home (Landlord)</t>
  </si>
  <si>
    <t>Landlord Tribunal Application Fee - Tenant Change Locks</t>
  </si>
  <si>
    <t>Social Justice Tribunals Ontario-Landlord and Tenant Board (SJTO-LTB) Application Fee -L8 Tenant Change Locks (Landlord)</t>
  </si>
  <si>
    <t>Landlord Tribunal Application Fee - Collect Rent</t>
  </si>
  <si>
    <t>Social Justice Tribunals Ontario-Landlord and Tenant Board (SJTO-LTB) Application Fee -L9 Application to Collect Rent (Landlord)</t>
  </si>
  <si>
    <t>Tenant Tribunal Application Fee - Act Application</t>
  </si>
  <si>
    <t>Social Justice Tribunals Ontario-Landlord and Tenant Board (SJTO-LTB) Application Fee -A1 Determine Whether Act Applies (Tenant)</t>
  </si>
  <si>
    <t>Tenant Tribunal Application Fee - Sublet or Assignment</t>
  </si>
  <si>
    <t>Social Justice Tribunals Ontario-Landlord and Tenant Board (SJTO-LTB) Application Fee -A2 Sublet or Assignment (Tenant)</t>
  </si>
  <si>
    <t>Tenant Tribunal Application Fee - Combined Application</t>
  </si>
  <si>
    <t>Social Justice Tribunals Ontario-Landlord and Tenant Board (SJTO-LTB) Application Fee -A3 Combined Application (Tenant)</t>
  </si>
  <si>
    <t xml:space="preserve">Tenant Tribunal Application Fee - Vary Rent Reduction </t>
  </si>
  <si>
    <t>Social Justice Tribunals Ontario-Landlord and Tenant Board (SJTO-LTB) Application Fee -A4 Vary Rent Reduction Amount (Tenant)</t>
  </si>
  <si>
    <t>Tenant Tribunal Application Fee - Rebate</t>
  </si>
  <si>
    <t>Social Justice Tribunals Ontario-Landlord and Tenant Board (SJTO-LTB) Application Fee -T1 Rebate (Tenant)</t>
  </si>
  <si>
    <t>Tenant Tribunal Application Fee - Tenant Rights</t>
  </si>
  <si>
    <t>Social Justice Tribunals Ontario-Landlord and Tenant Board (SJTO-LTB) Application Fee -T2 Tenant Rights (Tenant)</t>
  </si>
  <si>
    <t>Tenant Tribunal Application Fee - Tenant Rights (efile)</t>
  </si>
  <si>
    <t>Social Justice Tribunals Ontario-Landlord and Tenant Board (SJTO-LTB) Application Fee -T2 Tenant Rights (Tenant) efile</t>
  </si>
  <si>
    <t xml:space="preserve">Tenant Tribunal Application Fee - Rent Reduction </t>
  </si>
  <si>
    <t>Social Justice Tribunals Ontario-Landlord and Tenant Board (SJTO-LTB) Application Fee -T3 Rent Reduction (Tenant)</t>
  </si>
  <si>
    <t>Tenant Tribunal Application Fee - Landlord Non-Complaince</t>
  </si>
  <si>
    <t>Social Justice Tribunals Ontario-Landlord and Tenant Board (SJTO-LTB) Application Fee -T4 LL did not comply with an Agreement (Tenant)</t>
  </si>
  <si>
    <t>Tenant Tribunal Application Fee - Termination</t>
  </si>
  <si>
    <t>Social Justice Tribunals Ontario-Landlord and Tenant Board (SJTO-LTB) Application Fee -T5 Bad Faith Notice of Termination (Tenant)</t>
  </si>
  <si>
    <t>Tenant Tribunal Application Fee - Maintenance</t>
  </si>
  <si>
    <t>Social Justice Tribunals Ontario-Landlord and Tenant Board (SJTO-LTB) Application Fee -T6 Maintenance (Tenant)</t>
  </si>
  <si>
    <t>Tenant Tribunal Application Fee - Maintenance (efile)</t>
  </si>
  <si>
    <t>Social Justice Tribunals Ontario-Landlord and Tenant Board (SJTO-LTB) Application Fee -T6 Maintenance (Tenant) efile</t>
  </si>
  <si>
    <t>Tenant Tribunal Application Fee - Suite Meter</t>
  </si>
  <si>
    <t>Social Justice Tribunals Ontario-Landlord and Tenant Board (SJTO-LTB) Application Fee -T7 Application about Suite Meter (Tenant)</t>
  </si>
  <si>
    <t>Landlord and Tenant Tribunal Application Fee - Review Order</t>
  </si>
  <si>
    <t>Social Justice Tribunals Ontario-Landlord and Tenant Board (SJTO-LTB) Application Fee -Request to Review Order</t>
  </si>
  <si>
    <t>Landlord and Tenant Tribunal Application Fee - Eviction/Collection</t>
  </si>
  <si>
    <t>Social Justice Tribunals Ontario-Landlord and Tenant Board (SJTO-LTB) Application Fee -C1 Application to End the Occupancy and Evict the Member based on Non-Payment of Regular Monthly Housing Charges and to Collect the Housing Charges that the Co-op Member Owes</t>
  </si>
  <si>
    <t>Landlord and Tenant Tribunal Application Fee - Combine Co-op Applications</t>
  </si>
  <si>
    <t>Social Justice Tribunals Ontario-Landlord and Tenant Board (SJTO-LTB) Application Fee -Combine Co-op Applications</t>
  </si>
  <si>
    <t>Landlord and Tenant Tribunal Application Fee - End Occupancy/Eviction</t>
  </si>
  <si>
    <t>Social Justice Tribunals Ontario-Landlord and Tenant Board (SJTO-LTB) Application Fee -C2 Application to End the Occupancy of the Member Unit and Evict the Member</t>
  </si>
  <si>
    <t>Landlord and Tenant Tribunal Application Fee - End Occupancy/Eviction (Based on Member's Consent or Notice)</t>
  </si>
  <si>
    <t>Social Justice Tribunals Ontario-Landlord and Tenant Board (SJTO-LTB) Application Fee -C3 Application to End the Occupancy of the Member Unit and Evict the Member – Based on the Member’s Consent or Notice</t>
  </si>
  <si>
    <t>Landlord and Tenant Tribunal Application Fee - End Occupancy/Eviction (Member Failed to Meet Conditions of Settlement)</t>
  </si>
  <si>
    <t>Social Justice Tribunals Ontario-Landlord and Tenant Board (SJTO-LTB) Application Fee -C4 Application to End the Occupancy of the member Unit and Evict the Member because the Member failed to Meet Conditions of a Settlement/Order</t>
  </si>
  <si>
    <t>Landlord and Tenant Tribunal Application Fee - Review order (Co-op)</t>
  </si>
  <si>
    <t>Social Justice Tribunals Ontario-Landlord and Tenant Board (SJTO-LTB) Application Fee -Request to Review Order (Co-op)</t>
  </si>
  <si>
    <t>Tenant Tribunal Application Fee - Additional Units</t>
  </si>
  <si>
    <t>Social Justice Tribunals Ontario-Landlord and Tenant Board (SJTO-LTB) Application Fee -Tenant Applications - Additional Units</t>
  </si>
  <si>
    <t>Landlord and Tenant Tribunal Application Fee - Fines and Costs to Board</t>
  </si>
  <si>
    <t>Social Justice Tribunals Ontario-Landlord and Tenant Board (SJTO-LTB) Application Fee -Fines and Costs to the Board</t>
  </si>
  <si>
    <t>AGCO Licence Transfer Fees - Liquor Sales/Manufacturer/Fement on Premise</t>
  </si>
  <si>
    <t>AGCO Licence Transfer Fees - Liquor Delivery Service</t>
  </si>
  <si>
    <t>Transfer Application (Liquor Delivery Service)</t>
  </si>
  <si>
    <t>AGCO Licence Transfer Fees - Corporate Rollover</t>
  </si>
  <si>
    <t>AGCO Licence Transfer Fees - Temporary Transfer</t>
  </si>
  <si>
    <t>AGCO Licence Transfer Fees - Manufacturer's Limited Liquor Sales Licence</t>
  </si>
  <si>
    <t>Transfer Application — Manufacturer's Limited Liquor Sales Licence</t>
  </si>
  <si>
    <t>AGCO - Manufacturer of Beer - New,Renewal (2 years)</t>
  </si>
  <si>
    <t>Manufacturer of Beer — New/Renewal Applications (Licence valid for 2 years)</t>
  </si>
  <si>
    <t>AGCO - Manufacturer of Beer - New,Renewal (4 years)</t>
  </si>
  <si>
    <t>Manufacturer of Beer — New/Renewal Applications (Licence valid for 4 years)</t>
  </si>
  <si>
    <t>AGCO - Brewery - Provincial Basic Fee</t>
  </si>
  <si>
    <t>Agreement between AGCO and one brewery to repay debt dating back to when the AGCO collected the Provincial Basic Brewery fee for the Minister of Finance</t>
  </si>
  <si>
    <t>AGCO - Manufacturer of  Wine - Winery Operated Store (2 years)</t>
  </si>
  <si>
    <t>Manufacturer of Wine (individual store) — New/Renewal Application. (Authorization valid for 2 years)</t>
  </si>
  <si>
    <t>AGCO - Manufacturer of  Wine - Winery Operated Store (4 years)</t>
  </si>
  <si>
    <t>Manufacturer of Wine (individual store) — New/Renewal Application. (Authorization valid for 4 years)</t>
  </si>
  <si>
    <t>AGCO - Manufacturer of  Wine - New,Renewal (2 years)</t>
  </si>
  <si>
    <t>Manufacturer of Wine —New/Renewal Application (Licence valid for 2 years)</t>
  </si>
  <si>
    <t>Manufacturer of Wine — New/Renewal Application (Licence valid for 4 years)</t>
  </si>
  <si>
    <t>AGCO - Manufacturer of Spirits - New,Renewal (4 years)</t>
  </si>
  <si>
    <t>Manufacturer of Spirits — New/Renewal Application (Licence valid for 2 years)</t>
  </si>
  <si>
    <t>Manufacturer of Spirits — New/Renewal Application (Licence valid for 4 years)</t>
  </si>
  <si>
    <t xml:space="preserve">AGCO - Licence Fees - Grocery Stores (Category A) - Beer/Wine Sales </t>
  </si>
  <si>
    <t xml:space="preserve">Grocery Store Authorization to Sell Beer and Wine or Beer and Cider in a  Category A Retail Store </t>
  </si>
  <si>
    <t xml:space="preserve">AGCO - Licence Fees - Grocery Stores (Category B) - Beer/Wine Sales </t>
  </si>
  <si>
    <t xml:space="preserve">Grocery Store Authorization to Sell Beer and Wine or Beer and Cider in a  Category B Retail Store </t>
  </si>
  <si>
    <t>AGCO - Licence Fees - Grocery Stores  - VQA Wine Sales</t>
  </si>
  <si>
    <t>Grocery Store Authorization for manufacturers to sell VQA wine manufactured by another winery in their wine boutique located inside a grocery store.</t>
  </si>
  <si>
    <t>AGCO - Licence Fees - Liquor Sales (3 years)</t>
  </si>
  <si>
    <t>AGCO - Licence Fees - Golf Course Endorsement (3 years)</t>
  </si>
  <si>
    <t>Golf Course Endorsement — Renewal Application (Licence valid for 3 years) — Account no longer used</t>
  </si>
  <si>
    <t>AGCO - Licence Fees - Liquor Service Delivery (3 years)</t>
  </si>
  <si>
    <t>Liquor Service Delivery — Renewal Application (licence valid for 3 years) — Account no longer used</t>
  </si>
  <si>
    <t>AGCO - Licence Fees - Liquor Sales - New Application (2 years)</t>
  </si>
  <si>
    <t>Liquor Sales — New Application (licence valid for 2 years) — Account no longer used</t>
  </si>
  <si>
    <t>Liquor Sales — New Application (exempt from public notice or reinstatement of expired licence valid for 2 years) — Account no longer used</t>
  </si>
  <si>
    <t>AGCO - Licence Fees - Golf Course Endorsement (2 years)</t>
  </si>
  <si>
    <t>Golf Course Endorsement — New/Renewal Application (Licence valid for 2 years) — Account no longer used</t>
  </si>
  <si>
    <t>AGCO - Licence Fees - Manufacturer Limited Liquor Sales (2 years)</t>
  </si>
  <si>
    <t>Manufacturer´s Limited Liquor Sales Licence (by—the—glass) new/renewal beer or wine (licence valid 2 yrs.) — Account no longer used</t>
  </si>
  <si>
    <t>AGCO - Licence Fees - Ferment on Premise Facilities (2 years)</t>
  </si>
  <si>
    <t>Ferment on Premise Facilities — New Application (licence valid for 2 years) — Account no longer used</t>
  </si>
  <si>
    <t>AGCO - Licence Fees - Liquor Service Delivery (2 years)</t>
  </si>
  <si>
    <t>Liquor Service Delivery — New Application (licence valid for 2 years) — Account no longer used</t>
  </si>
  <si>
    <t>AGCO - Licence - Additional Licenced Areas - Changes or Additions</t>
  </si>
  <si>
    <t>Liquor Sales — Changes or Additions to Existing Licensed Areas</t>
  </si>
  <si>
    <t>Liquor Sales — Changes or Additions to Existing Licensed Areas (exempt from public notice)</t>
  </si>
  <si>
    <t>AGCO - Mini bar Licence Application - Renewal (2 years)</t>
  </si>
  <si>
    <t xml:space="preserve">Mini Bar Licence — Renewal Application (Licence valid for 2 years)  </t>
  </si>
  <si>
    <t>AGCO - Mini bar Licence Application - Renewal (4 years)</t>
  </si>
  <si>
    <t xml:space="preserve">Mini Bar Licence — Renewal Application (Licence valid for 4 years)  </t>
  </si>
  <si>
    <t>AGCO - Mini bar Licence New Application (2 years)</t>
  </si>
  <si>
    <t>Mini Bar Licence — New Application (licence valid for 2 years)</t>
  </si>
  <si>
    <t>AGCO - Mini bar Licence New Application (4 years)</t>
  </si>
  <si>
    <t>Mini Bar Licence — New Application (licence valid for 4 years)</t>
  </si>
  <si>
    <t>AGCO - Liquor Licence Fees - Delivery Service Renewal (2 years)</t>
  </si>
  <si>
    <t>Liquor Delivery Service Renewal Application (Licence valid for 2 years)</t>
  </si>
  <si>
    <t>AGCO - Liquor Licence Fees - Sales/Ferment on Premises Renewal (2 years)</t>
  </si>
  <si>
    <t>Liquor Sales Licence or Ferment on Premises— Renewal Application (licence valid for 2 years)</t>
  </si>
  <si>
    <t>AGCO - Liquor Licence Fees - Delivery Service Renewal (4 years)</t>
  </si>
  <si>
    <t>Liquor Delivery  Service — Renewal Application (licence valid for 4 years)</t>
  </si>
  <si>
    <t>AGCO - Liquor Licence Fees - Golf Course Endorsement (2 years)</t>
  </si>
  <si>
    <t>Golf Course Endorsement — New/Renewal Application (Licence valid for 2 years)</t>
  </si>
  <si>
    <t>AGCO - Liquor Licence Fees - Manufacturer Limited Sales (2 years)</t>
  </si>
  <si>
    <t>Manufacturer´s Limited Liquor Sales Licence (by—the—glass) new beer (licence valid 2 yr.)</t>
  </si>
  <si>
    <t>AGCO - Liquor Licence Fees - Delivery Service New Application (2 years)</t>
  </si>
  <si>
    <t>Liquor Delivery Service— New Application (licence valid for 2 years)</t>
  </si>
  <si>
    <t>AGCO - Liquor Licence Fees - Sales/Ferment on Premises Renewal (4 years)</t>
  </si>
  <si>
    <t>Liquor Sales Licence or Ferment on Premises — Renewal Application (licence valid for 4 years)</t>
  </si>
  <si>
    <t>AGCO - Liquor Licence Fees - Golf Course Endorsement (4 years)</t>
  </si>
  <si>
    <t>Golf Course Endorsement — New/Renewal Application (Licence valid for 4 years)</t>
  </si>
  <si>
    <t>AGCO - Liquor Licence Fees - Manufacturer Limited Sales (4 years)</t>
  </si>
  <si>
    <t>Manufacturer´s Limited Liquor Sales Licence (by—the—glass) new/renewal beer (licence valid 4 yr.)</t>
  </si>
  <si>
    <t>AGCO - Liquor Licence Fees - Liquor Sales New Application (2 years)</t>
  </si>
  <si>
    <t>Liquor Sales — New Application (exempt from public notice or reinstatement of expired licence valid for 2 years)</t>
  </si>
  <si>
    <t>AGCO - Liquor Licence Fees - Ferment on Premises New Application (2 years)</t>
  </si>
  <si>
    <t>Ferment on Premise Facilities — New Application (licence valid for 2 years)</t>
  </si>
  <si>
    <t>Liquor Sales — New Application (licence valid for 2 years)</t>
  </si>
  <si>
    <t>AGCO - Liquor Licence Fees - Liquor Sales New Application (4 years)</t>
  </si>
  <si>
    <t>Liquor Sales — New Application (exempt from public notice or reinstatement of expired licence valid for 4 years)</t>
  </si>
  <si>
    <t>AGCO - Liquor Licence Fees - Ferment on Premises New Application (4 years)</t>
  </si>
  <si>
    <t>Ferment on Premise Facilities — New Application (licence valid for 4 years)</t>
  </si>
  <si>
    <t>Liquor Sales — New Application (licence valid for 4 years)</t>
  </si>
  <si>
    <t>AGCO - Liquor Licence Fees - Service Delivery New Application (2 years)</t>
  </si>
  <si>
    <t>Liquor Service Delivery — New Application (licence valid for 4 years)</t>
  </si>
  <si>
    <t>Registration Fees - Agents,Reps (2 years)</t>
  </si>
  <si>
    <t>Licence to Represent a Manufacturer — New/Renewal Application (Licence valid for 2 years)</t>
  </si>
  <si>
    <t>Registration Fees - Agents,Reps (4 years)</t>
  </si>
  <si>
    <t>Licence to Represent a Manufacturer — New/Renewal Application (Licence valid for 4 years)</t>
  </si>
  <si>
    <t>AGCO - Special Occasion Permits - Sale</t>
  </si>
  <si>
    <t>Sale Special Occasion Permit (up to three consecutive days)</t>
  </si>
  <si>
    <t>AGCO - Special Occasion Permits - No Sale</t>
  </si>
  <si>
    <t>No Sale Special Occasion Permit (per day)</t>
  </si>
  <si>
    <t>AGCO - Special Occasion Permits - Alcohol Auction Authorization</t>
  </si>
  <si>
    <t>Alcohol Auction Authorization</t>
  </si>
  <si>
    <t>AGCO - Lotteries</t>
  </si>
  <si>
    <t>Charitable gaming lottery licensing fees</t>
  </si>
  <si>
    <t>AGCO - Charitable Gaming Assistants (Category 1)</t>
  </si>
  <si>
    <t>Category 1 Gaming Assistant — Charitable Gaming</t>
  </si>
  <si>
    <t>AGCO - Charitable Gaming Assistants (Category 2)</t>
  </si>
  <si>
    <t>Category 2 Gaming Assistant — Charitable Gaming</t>
  </si>
  <si>
    <t>AGCO Replacement Certificate - Comm,Cha Casino,Slot,Racetrack</t>
  </si>
  <si>
    <t>Replacement Certificate — Commerical Gaming Supplier or Gaming Assistant.</t>
  </si>
  <si>
    <t>AGCO Replacement Certificate - Charitable Gaming (Supplier or Assistant)</t>
  </si>
  <si>
    <t>Replacement Certificate — Charitable Gaming Supplier or Gaming Assistant.</t>
  </si>
  <si>
    <t>AGCO Replacement Certificate - Charitable Gaming (Assistant)</t>
  </si>
  <si>
    <t>Replacement Certificate — Gaming Assistant (Photo ID only).</t>
  </si>
  <si>
    <t>AGCO - Commercial, Charity Casino, Slot Facility, Racetrack - Operator</t>
  </si>
  <si>
    <t>Operator — Commercial Gaming Site</t>
  </si>
  <si>
    <t>AGCO - Commercial, Charity Casino, Slot Facility, Racetrack - Gaming</t>
  </si>
  <si>
    <t>Gaming—Related Supplier — Manufacturer of Commercial Gaming Equipment</t>
  </si>
  <si>
    <t>AGCO - Commercial, Charity Casino, Slot Facility, Racetrack - Non-Gaming</t>
  </si>
  <si>
    <t>Non-Gaming—Related Supplier &amp; Trade Union registration</t>
  </si>
  <si>
    <t>Gaming-Related Supplier — Supplier of Gaming Services and Equipment</t>
  </si>
  <si>
    <t>AGCO - Commercial Casino Employees (Category 1)</t>
  </si>
  <si>
    <t>Category 1 Gaming Assistant — Commercial Casino</t>
  </si>
  <si>
    <t>AGCO - Commercial Casino Employees (Category 2)</t>
  </si>
  <si>
    <t>Category 2 Gaming Assistant — Commercial Casino</t>
  </si>
  <si>
    <t>AGCO - Slot Machine Facility Employees (Category 1)</t>
  </si>
  <si>
    <t>Category 1 Gaming Assistant — Slot Machine Facility</t>
  </si>
  <si>
    <t>AGCO - Slot Machine Facility Employees (Category 2)</t>
  </si>
  <si>
    <t>Category 2 Gaming Assistant — Slot Machine Facility</t>
  </si>
  <si>
    <t>AGCO - Racetrack Employees (Category 1)</t>
  </si>
  <si>
    <t>Category 1 Gaming Assistant — Racetrack</t>
  </si>
  <si>
    <t>AGCO - Racetrack Employees (Category 2)</t>
  </si>
  <si>
    <t>Category 2 Gaming Assistant — Racetrack</t>
  </si>
  <si>
    <t>AGCO - Charitable Gaming Suppliers - Operator (4 or more events/week)</t>
  </si>
  <si>
    <t>Operator — Charitable Gaming Site (4 or more events / week)</t>
  </si>
  <si>
    <t>AGCO - Charitable Gaming Suppliers - Operator (3 or less events/week)</t>
  </si>
  <si>
    <t xml:space="preserve">Operator — Charitable Gaming Site (3 or less events / week) </t>
  </si>
  <si>
    <t>AGCO - Charitable Gaming Suppliers - Gaming Equipment</t>
  </si>
  <si>
    <t xml:space="preserve">Gaming-Related Supplier — Gaming Equipment / Services </t>
  </si>
  <si>
    <t>Gaming-Related Supplier — Manufacturer of Charitable Gaming Equipment</t>
  </si>
  <si>
    <t>AGCO - Charity Casino Employees (Category 1)</t>
  </si>
  <si>
    <t>Category 1 Gaming Assistant — Charity Casino</t>
  </si>
  <si>
    <t>AGCO - Charity Casino Employees (Category 2)</t>
  </si>
  <si>
    <t>Category 2 Gaming Assistant — Charity Casino</t>
  </si>
  <si>
    <t xml:space="preserve"> AGCO Provincial Fee - Break open tickets</t>
  </si>
  <si>
    <t># of tickets sold 
x 4.46%</t>
  </si>
  <si>
    <t>Break Open Ticket Provincial Fee (levy)</t>
  </si>
  <si>
    <t>Children's Residential Services (Healthy Child Development)</t>
  </si>
  <si>
    <t>Children's Residential Services (Child and Youth at Risk)</t>
  </si>
  <si>
    <t>Youth Justice Licensing Fee</t>
  </si>
  <si>
    <t>The fee payable on licensing fee for transfer payment agencies operating a youth justice custody/detention facility. The fee payable for a licence/renewal is $100 payable every three years.</t>
  </si>
  <si>
    <t>CYFSA Adoption Licensing Fees</t>
  </si>
  <si>
    <t>IAA Intercountry Adoption Licensing Fees</t>
  </si>
  <si>
    <t>Director's Statement of Arrears Fee</t>
  </si>
  <si>
    <t>FRO - $25 fee for providing second or subsequent commissioned DSOA.  Payment of this fee is required before the service is rendered.</t>
  </si>
  <si>
    <t>Re-filing Fee</t>
  </si>
  <si>
    <t xml:space="preserve">FRO - $50 fee for refiling a case that had previously been withdrawn. </t>
  </si>
  <si>
    <t>Direct Payment Fee</t>
  </si>
  <si>
    <t>FRO - $100 fee for an adjustment required as a result of a direct payment that did not go through FRO. Direct payments can cause accounting inaccuracies and unnecessary enforcement.  This fee is not imposed on direct payments in the first three months of a case being opened with FRO, and it is only charged once in any subsequent three-month period if a payor makes direct payments.</t>
  </si>
  <si>
    <t>Aggresive Enforcement Fee</t>
  </si>
  <si>
    <t xml:space="preserve">FRO - $400 fee for aggressive enforcement actions taken in a nine-month period. The fee is charged to defaulting payors who have ignored repeated warnings and have failed to meet their support obligations. </t>
  </si>
  <si>
    <t>Licensing Fee for Individual Security Guard or Private Investigator</t>
  </si>
  <si>
    <t>Licensing Fee for Security Guard or Private Investigator Agency</t>
  </si>
  <si>
    <t>Licensing Fee for Registered Private Security Business</t>
  </si>
  <si>
    <t>Motor Vehicle Collision Reports - Fee</t>
  </si>
  <si>
    <t>Motor Vehicle Technical Collision Reports Fee</t>
  </si>
  <si>
    <t>Correctional Officer Training Assessment Fee (COTA)</t>
  </si>
  <si>
    <t>COTA fee charged to students training to be Correctional Officers. $1,000 for tuition and $1,000 for room and board.</t>
  </si>
  <si>
    <t>TAP/Electronic Monitoring Fee</t>
  </si>
  <si>
    <t>Offenders that are on a Temporary Absence Program (TAP) from an institution, and are being monitored electronically, pay $12 per day if they can afford it.</t>
  </si>
  <si>
    <t>Meal Tickets - Ontario Correctional Services College</t>
  </si>
  <si>
    <t>$5 Meals sold to staff and visitors at Ontario Correctional Services College.</t>
  </si>
  <si>
    <t>Meal Tickets - Ontario Correctional Institute</t>
  </si>
  <si>
    <t>$3 Meals sold to staff (non duty meals) and visitors at the Ontario Correctional Institute cafeteria.  Individual items (e.g. coffee) can be purhcased at a lower price.</t>
  </si>
  <si>
    <t>Anatomy Act Fees - Delivery of a body to a school of anatomy</t>
  </si>
  <si>
    <t>Delivery of a body to a school of anatomy</t>
  </si>
  <si>
    <t>Military Autopsies - Fee for Military Autopsy</t>
  </si>
  <si>
    <t xml:space="preserve">Fee for Military Autopsies. Dependent on number of Canadian soldiers fallen outside of Canada. </t>
  </si>
  <si>
    <t>Anatomy Act Fees - Yearly Fee</t>
  </si>
  <si>
    <t>New Program Registration (Fire Safety Training)</t>
  </si>
  <si>
    <t>Ontario Fire College New Program Registration Fee for Fire Safety Training</t>
  </si>
  <si>
    <t>Fees for Writing Tests</t>
  </si>
  <si>
    <t xml:space="preserve">Fees for Writing Tests at the Office of the Fire Marshal and Emergency Management,
Academic Standards and Evaluation Unit.
(i.e., Academic Fire Safety Testing for "pre-service" college students) </t>
  </si>
  <si>
    <t>Ontario Fire College Sales/Rentals General</t>
  </si>
  <si>
    <t>New Program Registration - Constable Training</t>
  </si>
  <si>
    <t>Tuition for taking 12 week Basic Constable Training, which all police officers in Ontario are required to take.</t>
  </si>
  <si>
    <t>New Program Registration - Specialized Courses</t>
  </si>
  <si>
    <t>Fees for taking up to 70 different specialized/senior courses pertaining to policing (e.g., forensics, leadership, criminal investigation, traffic, etc.)</t>
  </si>
  <si>
    <t xml:space="preserve">Ontario Immigrant Nominee Program Application Fee - Human Capital Category  </t>
  </si>
  <si>
    <t>Ontario Immigrant Nominee Program Application Fee - Business Category</t>
  </si>
  <si>
    <t xml:space="preserve">International Business Mission Participation Fee </t>
  </si>
  <si>
    <t xml:space="preserve">Fees are charged to organizations participating in the ministry's domestic seminars/workshops and international business missions to ensure their commitment to attending the seminar/workshop or mission and as a “cost-sharing” fee to help offset costs. Charges are determined based on the nature of each seminar/workshop and on the duration and location of each international business mission. </t>
  </si>
  <si>
    <t>Private School Inspection Fee</t>
  </si>
  <si>
    <t xml:space="preserve">Fee for Inspection of Ontario Private Schools </t>
  </si>
  <si>
    <t>Private School Inspection Fee - First Nation Schools</t>
  </si>
  <si>
    <t>New Private School Notice of Intention Fee (NOI)</t>
  </si>
  <si>
    <t>One time processing fee for new private schools</t>
  </si>
  <si>
    <t>Insitution re-registration</t>
  </si>
  <si>
    <t>Child Care Licensing fees</t>
  </si>
  <si>
    <t>Child care licensing fees for new applications, renewals and revisions.</t>
  </si>
  <si>
    <t>Prospector's Licence Fee or renewal</t>
  </si>
  <si>
    <t>For a prospector's licence, under subsection 19(1), or a renewal of prospector's licence under subsection 21(1)</t>
  </si>
  <si>
    <t>Substituted Prospector's Licence</t>
  </si>
  <si>
    <t>For a substituted prospector's licence, under clause 22(1)(b)</t>
  </si>
  <si>
    <t>Recording or application of ground staked mining claim (less than one unit of 16 hectare)</t>
  </si>
  <si>
    <t>Recording ground staked mining claim or application for claim.  Mining Act S. 44 or S. 46(2).
For each claim composed of one unit of 16 hectares or less</t>
  </si>
  <si>
    <t>Recording or application of ground staked mining claim (less than seven unit of 16 hectare)</t>
  </si>
  <si>
    <t>Recording ground staked mining claim or application for claim.  Mining Act S. 44 or S. 46(2).
For each claim composed of more than one but less than seven 16-hectare units</t>
  </si>
  <si>
    <t>Recording or application of ground staked mining claim (more than seven unit of 16 hectare)</t>
  </si>
  <si>
    <t>Recording ground staked mining claim or application for claim.  Mining Act S. 44 or S. 46(2).
For claim composed of seven or more 16-hectare units</t>
  </si>
  <si>
    <t>Recording or application of map staked mining claim</t>
  </si>
  <si>
    <t>Recording map staked mining claim or application for a mining claim.  Mining Act S. 44 or S. 46(2).  Per claim</t>
  </si>
  <si>
    <t>Set of four corner post tags</t>
  </si>
  <si>
    <t>Fees used for ground staking claims for metal tags used in staking out claims per the Mining Act S 47(1).</t>
  </si>
  <si>
    <t>Duplicate corner post tag</t>
  </si>
  <si>
    <t>Line post tag</t>
  </si>
  <si>
    <t>Claim Dispute Recording Fee</t>
  </si>
  <si>
    <t>For recording a dispute under Mining Act subsection 48(1), per claim</t>
  </si>
  <si>
    <t>Notice of re-staking</t>
  </si>
  <si>
    <t>For filing a notice of re-staking under subsection 48(8.1), per claim</t>
  </si>
  <si>
    <t>Recording an Order or an Appeal</t>
  </si>
  <si>
    <t>For recording an order of the Commissioner or an order in an appeal from the Commissioner, under subsections 64(1), 114(1) and 196(2), per order</t>
  </si>
  <si>
    <t>Recording certificate (S 64(2)).</t>
  </si>
  <si>
    <t>For recording a certificate of a pending proceeding under subsection 64(2), per claim.</t>
  </si>
  <si>
    <t>Notice of abandonment</t>
  </si>
  <si>
    <t>For filing a notice of abandonment or partial abandonment under section 70, per claim</t>
  </si>
  <si>
    <t>Extension of Assessment Work</t>
  </si>
  <si>
    <t>For recording a recorder's order under subsection 73(2), extending the time for performing and filing a report of assessment work, per claim</t>
  </si>
  <si>
    <t>Application for Lease (Mining Act S81(2)(d)).</t>
  </si>
  <si>
    <t>For submitting an application for a lease, under clause 81(2)(d): application fee, per lease and plus fee for each 16-hectare unit of land of $4,400 less the dollar value of assessment work recorded to date.</t>
  </si>
  <si>
    <t>Application for Surface Rights Lease (S. 84)</t>
  </si>
  <si>
    <t>For submitting an application for a lease of surface rights only, under section 84 of the Mining Act, per lease.</t>
  </si>
  <si>
    <t>Transfer of Mining Lease or Licence of Occupation</t>
  </si>
  <si>
    <t>For consenting to the transfer of a mining lease or licence of occupation or any interest in a lease or licence, under subsections 41(5), 81(14), 84(6), per lease or licence</t>
  </si>
  <si>
    <t>Mining Lease or Licence of Occupation Renewals</t>
  </si>
  <si>
    <t>For approving the renewal of a mining lease or licence of occupation under subsections 81(6), 82(4), 84(6) per lease or licence</t>
  </si>
  <si>
    <t>Lease Exchange for Replacement Leases</t>
  </si>
  <si>
    <t>For submitting an application to exchange a lease for replacement leases under subsection 83(1), per replacement lease</t>
  </si>
  <si>
    <t>Mining Claims Inspection</t>
  </si>
  <si>
    <t>For an inspection of mining claims proposed to be included in a perimeter survey under subsection 95(7), per claim</t>
  </si>
  <si>
    <t xml:space="preserve">Certificate of Recorder's Decision </t>
  </si>
  <si>
    <t>For a certificate of a recorder's decision, under subsection 110(4)</t>
  </si>
  <si>
    <t>Certified Copy of Order</t>
  </si>
  <si>
    <t>For a certified copy of an order or judgment of the Commissioner, under section 131</t>
  </si>
  <si>
    <t>Appeal Fee (Mining Act S. 152)</t>
  </si>
  <si>
    <t>For appealing a requirement, order or declaration of a Director of Mine Rehabilitation, under section 152</t>
  </si>
  <si>
    <t>Appeal Fee (Mining Act Part VII)</t>
  </si>
  <si>
    <t>For appealing a decision of the Commissioner under Part VII of the Act to the Minister</t>
  </si>
  <si>
    <t>Application for Surface Rights Lease (S. 84(2)).</t>
  </si>
  <si>
    <t>For an application for lease of surface rights under subsection 84(2), per lease</t>
  </si>
  <si>
    <t>Issuing or Validating an unpatented mining claim, licence of occupation, lease, or patent under subsection 176(3)</t>
  </si>
  <si>
    <t>For issuing or validating an unpatented mining claim, licence of occupation, lease, or patent under subsection 176(3)</t>
  </si>
  <si>
    <t>Application of Commissioner Order, Mining Act S. 181(8) or S. 196(2).</t>
  </si>
  <si>
    <t>For submitting an application for an order of the Commissioner requiring a co-owner to pay the owner's share of rents or expenditures or mining land tax., under subsection 181( 8) or 196(2)</t>
  </si>
  <si>
    <t>Filing Notice of Intent</t>
  </si>
  <si>
    <t>For filing a notice of intention to retain an interest in mining lands in the form of unpatented mining claims, under subsection 183(2), per claim</t>
  </si>
  <si>
    <t>Minister's Order, Mining Act S. 185</t>
  </si>
  <si>
    <t>For an order of the Minister under section 185 of the Act revoking, cancelling or annulling the forfeiture of any mining lands or mining rights or the termination of a lease or relieving from forfeiture any mining claims, per application</t>
  </si>
  <si>
    <t>Transfer of Interest in a Mining Claim</t>
  </si>
  <si>
    <t>For filing a transfer of the whole of or any interest in a mining claim, under section 59</t>
  </si>
  <si>
    <t>Changes to Recorded Claims</t>
  </si>
  <si>
    <t>For filing an agreement, power of attorney, writ of execution or any other instrument affecting a recorded claim, right or interest under subsection 60(1), per claim</t>
  </si>
  <si>
    <t>Copies of Documents and Records</t>
  </si>
  <si>
    <t>For a copy of a document or record obtained from the recorder's office, per page</t>
  </si>
  <si>
    <t>For a certified copy of a document, record, or inspection report obtained from the recorder's office, per page</t>
  </si>
  <si>
    <t>Mining Claim Abstracts</t>
  </si>
  <si>
    <t>For an abstract of entries in a record respecting a mining claim</t>
  </si>
  <si>
    <t>Mining Claim Certified Abstracts</t>
  </si>
  <si>
    <t>For a certified abstract of entries in a record respecting a mining claim</t>
  </si>
  <si>
    <t>Recorder's Office Affidavit</t>
  </si>
  <si>
    <t>For an affidavit sworn in the recorder's office, under subsection 4(6) or section 13</t>
  </si>
  <si>
    <t>Acreage Tax Fines / Penalties</t>
  </si>
  <si>
    <t>A fee for late payment of taxes</t>
  </si>
  <si>
    <t>Mining Lease Permits</t>
  </si>
  <si>
    <t>Drinking Water Testing Service Licence</t>
  </si>
  <si>
    <t>Environmental Activity and Sector Registry Fees</t>
  </si>
  <si>
    <t>Fees to businesses if they are planning to release pollutants into the air, land or water OR store, transport or dispose of waste. The registry is for business activities that pose minimal risk to the environment and human health, and are already regulated by pre-set rules.</t>
  </si>
  <si>
    <t>Environmental Compliance Approvals</t>
  </si>
  <si>
    <t>Fees to businesses if they are planning to release pollutants into the air, land or water OR store, transport or dispose of waste. This approval specifically covers emissions and discharges related to air, noise, waste or sewage.</t>
  </si>
  <si>
    <t>Permit to Take Water</t>
  </si>
  <si>
    <t xml:space="preserve">In Ontario, anyone who takes more than 50,000 litres of water a day from a lake, river, stream or groundwater source, must obtain a PTTW from the ministry (with a few exceptions). </t>
  </si>
  <si>
    <t>Under the Pesticides Act (O. Reg. 63/09), MOECC regulates the sale, use, transportation, storage and disposal of pesticides. You need to be certified, trained and/or licenced to sell (or transfer), buy, or apply pesticides in Ontario.</t>
  </si>
  <si>
    <t>Renewable Energy Approval Fees</t>
  </si>
  <si>
    <t xml:space="preserve">Fees to businesses if they are planning to release pollutants into the air, land or water OR store, transport or dispose of waste. This approval is needed for most solar, wind or bio-energy projects. </t>
  </si>
  <si>
    <t>Hazardous Waste Fees</t>
  </si>
  <si>
    <t xml:space="preserve">1. 39,703 registrations
2. 263,130 manifests
3. 252,819 tonnes of hazardous waste
</t>
  </si>
  <si>
    <t>The Hazardous Waste program tracks the generation, movement and disposal of hazardous and liquid industrial waste as mandated by Regulation 347 under the Environmental Protection Act (EPA). 
The regulatory fees consist of:
1. $50 initial registration / annual re-registration fee
2. $5 per manifest (i.e. a movement document listing the wastes and quantities shipped from point of generation, the carrier moving the waste, to the final disposal site).
3. $30 per tonne of hazardous waste</t>
  </si>
  <si>
    <t xml:space="preserve">Integrated Pest Management Training </t>
  </si>
  <si>
    <t>Under the Pesticides Act (O. Reg. 63/09), one of the requirements to buy and use Class 12 pesticides is that a person must successfully complete the Integrated Pest Management (IPM) Course for Corn and Soybeans and become certified. 376 participants took the course for free before fee came into effect on June 1, 2017; and 71 fee-paying particpants took the course between June 2017 and Mar 2018.)</t>
  </si>
  <si>
    <t>New Environmental Technology Fees</t>
  </si>
  <si>
    <t>$2,000.00 (average)</t>
  </si>
  <si>
    <t>Fees collected for evaluation and issuance of Certificate of Technology Assessment by ministry staff for new environmental technologies.</t>
  </si>
  <si>
    <t>Water Bottling</t>
  </si>
  <si>
    <t>$500.00/million litres</t>
  </si>
  <si>
    <t xml:space="preserve">Water bottlers with permits to take water must pay $500 for every million litres of groundwater taken.   Regulation came into effect August 2017.  Calendar year 2017 takings are reported by April 1, 2018 and  invoiced in September 2018 - therefore no revenue in 2017-18.  </t>
  </si>
  <si>
    <t>Water Charges Fee - High Consumption</t>
  </si>
  <si>
    <t>$3.71/million litres</t>
  </si>
  <si>
    <t>52,388 million litres</t>
  </si>
  <si>
    <t>To recover a portion of the costs the Government of Ontario incurs in the administration of the Ontario Water Resources Act (OWRA) and any other Act for the purpose of promoting the conservation, protection and management of Ontario’s waters and their efficient and sustainable use.</t>
  </si>
  <si>
    <t>Well Contractor and Tech Exam Fees</t>
  </si>
  <si>
    <t xml:space="preserve">Well contractors and well technicians are required under the Ontario Water Resources Act (Regulation 903) to take an examination set by the ministry in order to qualify for a licence. </t>
  </si>
  <si>
    <t xml:space="preserve">Well contractors  are required  under the Ontario Water Resources Act (Regulation 903) to be licensed  by the Ministry to conduct work on water wells. </t>
  </si>
  <si>
    <t>Well technicians are required  under the Ontario Water Resources Act (Regulation 903) to be licensed  by the Ministry to conduct work on water wells. 
$10.00 for first  class of licence
plus $5.00/additional class of licence</t>
  </si>
  <si>
    <t>Drive Clean Test Fees</t>
  </si>
  <si>
    <t>Test fees charged to motorists for emissions tests performed at accredited, privately owned Drive Clean Facilities. The Ministry collects $5.50 per passed Light Duty Vehicle retest and $15 per passed Heavy Duty Vehicle test.</t>
  </si>
  <si>
    <t>Toxics Substance Reduction Planners Licencing</t>
  </si>
  <si>
    <t>Licensing for planners to assist regulated facilities in meeting their legal obligations to have their toxics plans certified by a planner.</t>
  </si>
  <si>
    <t>Water / Wastewater Operator Certification Program Fees</t>
  </si>
  <si>
    <t>Mandatory certification of Water/Wastewater Operators as per O.Reg 128/04 and 129/04.</t>
  </si>
  <si>
    <t xml:space="preserve">International Fuel Tax Agreement (IFTA) Decal Fee
</t>
  </si>
  <si>
    <t>Fee charged for the purchase of decals to be displayed on fleet trucks as a requirement of membership to International Fuel Tax Agreement</t>
  </si>
  <si>
    <t xml:space="preserve">Provincial Land Tax (PLT) Statement of Account
</t>
  </si>
  <si>
    <t>Fee charged to taxpayers when requesting a copy of their tax account statement</t>
  </si>
  <si>
    <t xml:space="preserve">Provincial Land Tax (PLT) Tax Certificate
</t>
  </si>
  <si>
    <t>Fee charged to taxpayers when issuing confirmation of account balance</t>
  </si>
  <si>
    <t xml:space="preserve">Provincial Land Tax (PLT) Certificate of Tax Arrears
</t>
  </si>
  <si>
    <t>Fee charged when there is a need for the ministry to register a Notice with the Land Registry against land whose account is in arrears</t>
  </si>
  <si>
    <t>Debt guarantee fees - other</t>
  </si>
  <si>
    <t>0.15% of loan guaranteed</t>
  </si>
  <si>
    <t>0.2% of outstanding amount</t>
  </si>
  <si>
    <t>Investment management fees charge to Ontario Immigrant Investor Corporation. No fiscal impact to the Province upon consolidation in Public Accounts.</t>
  </si>
  <si>
    <t>Debt Guarantee OEFC</t>
  </si>
  <si>
    <t>Guarantee FEE OPG - CNSC</t>
  </si>
  <si>
    <t>Register Financing Statements/Renewal</t>
  </si>
  <si>
    <t>Fee to register or renew a lien under the Personal Property Security Act (P.P.S.A)</t>
  </si>
  <si>
    <t>Register Financing Statements/Renewal - Perpetual (This registration/renewal type will remain on file forever, unless dicharged )</t>
  </si>
  <si>
    <t>Fee to register or renew a P.P.S.A lien for a perpetual period</t>
  </si>
  <si>
    <t>Register Financing Change Statements</t>
  </si>
  <si>
    <t>Fee to register a change to an existing P.P.S.A registration (e.g. Amendment)</t>
  </si>
  <si>
    <t>Search for a Lien</t>
  </si>
  <si>
    <t>Fee to search for a lien under the P.P.S.A</t>
  </si>
  <si>
    <t>Incorporation - BCA (OTC/Mail)</t>
  </si>
  <si>
    <t>Fee to incorporate an Ontario corporation</t>
  </si>
  <si>
    <t>Incorp. - CA / Expedite (7 bus. Days ) (/Mail) intake only at counter</t>
  </si>
  <si>
    <t>Fee to expedite a not for profit incorporation</t>
  </si>
  <si>
    <t>Incorporation - BCA Electronic</t>
  </si>
  <si>
    <t>Fee to incorporate an Ontario business corporation</t>
  </si>
  <si>
    <t xml:space="preserve"> Amalgamation - BCA (10 or fewer) (OTC/Mail)</t>
  </si>
  <si>
    <t>Fee to amalgamate an Ontario corporation</t>
  </si>
  <si>
    <t>Amalgamation - BCA (more than 10) (OTC/Mail)</t>
  </si>
  <si>
    <t>Fee to amalgamate an Ontario business corporation</t>
  </si>
  <si>
    <t>Continuance - BCA (Mail) intake only at counter</t>
  </si>
  <si>
    <t>Fee to continue a business corporation from another jurisdiction into Ontario</t>
  </si>
  <si>
    <t>Continuance - BCA Expedited (Mail) intake only at counter</t>
  </si>
  <si>
    <t>Fee to expedite the continuance of a business corporation from another jurisdiction into Ontario</t>
  </si>
  <si>
    <t>Arrangement - BCA (Mail) intake only at counter</t>
  </si>
  <si>
    <t>Fee to allow an existing business corporation to make multiple changes as per a court order</t>
  </si>
  <si>
    <t>Revival - BCA (OTC/Mail)</t>
  </si>
  <si>
    <t>Fee to revive a business corporation</t>
  </si>
  <si>
    <t>Authority to Continue - BCA - (OTC/Mail)</t>
  </si>
  <si>
    <t>Fee to give authorization to an Ontario business corporation to apply to continue in another jurisdiction</t>
  </si>
  <si>
    <t>Corrected Certificate - BCA (Mail) intake only at counter</t>
  </si>
  <si>
    <t>Fee to correct an error in a certificate for a business corporation</t>
  </si>
  <si>
    <t>Restated Articles - BCA</t>
  </si>
  <si>
    <t>Fee to restate original articles of incorporation and any amendments filed</t>
  </si>
  <si>
    <t>Amendment - BCA (OTC/Mail)</t>
  </si>
  <si>
    <t>Fee to amend information for a business corporation</t>
  </si>
  <si>
    <t>Reorganization - BCA (Mail) intake only at counter</t>
  </si>
  <si>
    <t>Fee to change the structure of a business corporation.</t>
  </si>
  <si>
    <t>Dissolutions Active Corp - BCA</t>
  </si>
  <si>
    <t>Fee to voluntarily dissolve a business corporation that was active.</t>
  </si>
  <si>
    <t>Dissolutions Inactive Corp - BCA</t>
  </si>
  <si>
    <t>Fee to voluntarily dissolve a business corporation that never commenced business.</t>
  </si>
  <si>
    <t>Winding Up - BCA (Mail)  intake only at counter</t>
  </si>
  <si>
    <t>Fee to liquidate the assets of a corporation</t>
  </si>
  <si>
    <t>Incorp. - CA   (Mail) intake only at counter</t>
  </si>
  <si>
    <t>Fee to incorporate a not-for-profit corporation</t>
  </si>
  <si>
    <t>Revival - CA (OTC, Mail)</t>
  </si>
  <si>
    <t>Fee to revive a not-for-profit corporation</t>
  </si>
  <si>
    <t>Letter Patent of Amalgamation - CA (Mail) intake only at counter</t>
  </si>
  <si>
    <t>Fee to amalgamate a not-for-profit corporation</t>
  </si>
  <si>
    <t>Application for Authorization to Transfer to Another Jurisdiction - CA (Mail)  intake only at counter</t>
  </si>
  <si>
    <t>Fee to authorize a not-for-profit corporation to transfer to another jurisdiction</t>
  </si>
  <si>
    <t>Application for supplementary Letters Patent - CA  (Mail) intake only at counter</t>
  </si>
  <si>
    <t>Fee to amend a not-for-profit corporation</t>
  </si>
  <si>
    <t>Corrected Certificate - CA (Mail) intake only at counter</t>
  </si>
  <si>
    <t>A filing fee to correct an error in a not-for-profit corporation document.</t>
  </si>
  <si>
    <t>Death Certificate - Emergency</t>
  </si>
  <si>
    <t>Issuance of a death certificate within 2 business days and sent by courier (proof of urgency is required).</t>
  </si>
  <si>
    <t>Certified copy of death registration with cause of death information - Emergency</t>
  </si>
  <si>
    <t>Issuance of a certified copy of death registration with cause of death information within 2 business days and sent by courier (proof of urgency is required).</t>
  </si>
  <si>
    <t>Birth Certificate Initial - Emergency</t>
  </si>
  <si>
    <t>First time issuance of a birth certificate within 2 business days and sent by courier (proof of urgency is required).</t>
  </si>
  <si>
    <t>Birth Certificate Initial - Expedited (regular service with proof of urgency)</t>
  </si>
  <si>
    <t>First time issuance of a birth certificate sent by regular mail within 10 business days (proof of urgency is required).</t>
  </si>
  <si>
    <t>Birth Certificate Initial - Regular</t>
  </si>
  <si>
    <t>First time issuance of a birth certificate sent by regular mail within 6 to 8 weeks.</t>
  </si>
  <si>
    <t>Birth Certificate Replacement - Emergency</t>
  </si>
  <si>
    <t>Issuance of replacement birth certificate within 2 business days and sent by courier (proof of urgency is required).</t>
  </si>
  <si>
    <t>Birth Certificate Replacement - Expedited (regular service with proof of urgency)</t>
  </si>
  <si>
    <t>Issuance of a replacement birth certificate sent by regular mail within 10 business days (proof of urgency is required).</t>
  </si>
  <si>
    <t>Birth Certificate Replacement - Regular</t>
  </si>
  <si>
    <t>Issuance of a replacement birth certificate sent by regular mail within 6 to 8 weeks.</t>
  </si>
  <si>
    <t>Certified copy of birth registration - Initial - Emergency</t>
  </si>
  <si>
    <t>First time issuance of a certified copy of birth registration within 2 business days and sent by courier (proof of urgency is required).</t>
  </si>
  <si>
    <t>Certified copy of birth registration - Initial - Expedited (regular service with proof of urgency)</t>
  </si>
  <si>
    <t>First time issuance of a certified copy of birth registration sent by regular mail within 10 business days (proof of urgency is required).</t>
  </si>
  <si>
    <t>Certified copy of birth registration - Initial - Regular</t>
  </si>
  <si>
    <t>First time issuance of a certified copy of birth registration sent by regular mail within 6 to 8 weeks.</t>
  </si>
  <si>
    <t>Certified copy of birth registration - Replacement - Emergency</t>
  </si>
  <si>
    <t>Issuance of replacement certified copy of birth registration within 2 business days and sent by courier (proof of urgency is required).</t>
  </si>
  <si>
    <t>Certified copy of birth registration - Replacement - Expedited (regular service with proof of urgency)</t>
  </si>
  <si>
    <t>Issuance of replacement certified copy of birth registration sent by regular mail within 10 business days (proof of urgency is required).</t>
  </si>
  <si>
    <t>Certified copy of birth registration - Replacement - Regular</t>
  </si>
  <si>
    <t>Issuance of replacement certified copy of birth registration sent by regular mail within 6 to 8 weeks.</t>
  </si>
  <si>
    <t>Birth Search Letter - Expedited (regular service with proof of urgency)</t>
  </si>
  <si>
    <t>A letter sent by mail within 10 business days confirming whether or not a birth is registered that matches the criteria provided, for the years searched (proof of urgency is required). Fee is for every five years searched. Therefore if the search is for 10 years, the fee would be $30.</t>
  </si>
  <si>
    <t>Birth Search Letter - Regular</t>
  </si>
  <si>
    <t>A letter sent by regular mail within within 6-8 weeks confirming whether or not a birth is registered that matches the criteria provided, for the years searched. Fee is for every five years searched. Therefore if the search is for 10 years, the fee would be $30.</t>
  </si>
  <si>
    <t>Death Certificate - Expedited (regular service with proof of urgency)</t>
  </si>
  <si>
    <t>Issuance of a death certificate sent by regular mail within 10 business days (proof of urgency is required).</t>
  </si>
  <si>
    <t>Death Certificate - Regular</t>
  </si>
  <si>
    <t>Issuance of a death certificate sent by regular mail within 6 to 8 weeks.</t>
  </si>
  <si>
    <t>Certified copy of death registration - Emergency</t>
  </si>
  <si>
    <t>Issuance of a certified copy of death registration within 2 business days and sent by courier (proof of urgency is required).</t>
  </si>
  <si>
    <t>Certified copy of death registration - Expedited (regular service with proof of urgency)</t>
  </si>
  <si>
    <t>Issuance of a certified copy of death registration sent by regular mail within 10 business days (proof of urgency is required).</t>
  </si>
  <si>
    <t>Certified copy of death registration - Regular</t>
  </si>
  <si>
    <t>Issuance of a certified copy of death registration sent by regular mail within 6 to 8 weeks.</t>
  </si>
  <si>
    <t>Certified copy of death registration with cause of death information - Expedited (regular service with proof of urgency)</t>
  </si>
  <si>
    <t>Issuance of a certified copy of death with cause of death information sent by regular mail within 10 business days (proof of urgency is required).</t>
  </si>
  <si>
    <t>Certified copy of death registration with cause of death information - Regular</t>
  </si>
  <si>
    <t>Issuance of a certified copy of death with cause of death information sent by regular mail within 6 to 8 weeks.</t>
  </si>
  <si>
    <t>Death Search Letter - Expedited (regular service with proof of urgency)</t>
  </si>
  <si>
    <t>A letter sent by regular mail within 10 business days confirming whether or not a death is registered that matches the criteria provided, for the years searched (proof of urgency is required). Fee is for every five years searched. Therefore if the search is for 10 years, the fee would be $30.</t>
  </si>
  <si>
    <t>Death Search Letter - Regular</t>
  </si>
  <si>
    <t>A letter sent by regular mail within 6-8 weeks confirming whether or not a death is registered that matches the criteria provided, for the years searched. Fee is for every five years searched. Therefore if the search is for 10 years, the fee would be $30.</t>
  </si>
  <si>
    <t>Marriage Certificate - Emergency</t>
  </si>
  <si>
    <t>Issuance of a marriage certificate within 2 business days and sent by courier (proof of urgency is required).</t>
  </si>
  <si>
    <t>Marriage Certificate - Expedited (regular service with proof of urgency)</t>
  </si>
  <si>
    <t>Issuance of a marriage certificate sent by regular mail within 10 business days (proof of urgency is required).</t>
  </si>
  <si>
    <t>Marriage Certificate - Regular</t>
  </si>
  <si>
    <t>Issuance of a marriage certificate sent by regular mail within 6 to 8 weeks.</t>
  </si>
  <si>
    <t xml:space="preserve">Certified copy of marriage registration - Emergency </t>
  </si>
  <si>
    <t>Issuance of a certified copy of marriage registration within 2 business days and sent by courier (proof of urgency is required).</t>
  </si>
  <si>
    <t>Certified copy of marriage registration - Expedited (regular service with proof of urgency)</t>
  </si>
  <si>
    <t>Issuance of a certified copy of marriage registration sent by regular mail within 10 business days (proof of urgency is required).</t>
  </si>
  <si>
    <t>Certified copy of marriage registration - Regular</t>
  </si>
  <si>
    <t>Issuance of a certified copy of marriage registration sent by regular mail within 6 to 8 weeks.</t>
  </si>
  <si>
    <t>Marriage Search Letter - Expedited (regular service with proof of urgency)</t>
  </si>
  <si>
    <t>A letter sent by regular mail within 10 business days confirming whether or not a marriage is registered that matches the criteria provided, for the years searched (proof of urgency is required). Fee is for every five years searched. Therefore if the search is for 10 years, the fee would be $30.</t>
  </si>
  <si>
    <t>Marriage Search Letter - Regular</t>
  </si>
  <si>
    <t>A letter sent by regular mail within 6-8 weeks confirming whether or not a marriage is registered that matches the criteria provided, for the years searched. Fee is for every five years searched. Therefore if the search is for 10 years, the fee would be $30.</t>
  </si>
  <si>
    <t>Delayed Registration - Birth</t>
  </si>
  <si>
    <t>A birth registration for a birth that occurred over 365 days ago.</t>
  </si>
  <si>
    <t>Delayed Registration - Death</t>
  </si>
  <si>
    <t>A death registration for a death that occurred over 365 days ago.</t>
  </si>
  <si>
    <t>Delayed Registration - Marriage</t>
  </si>
  <si>
    <t>A marriage registration for a marriage that occurred over 365 days ago.</t>
  </si>
  <si>
    <t>Regular On-line - Birth Certificate - Initial</t>
  </si>
  <si>
    <t>First time issuance of a birth certificate sent by regular mail with a money back guarantee if not sent within 15 business days.</t>
  </si>
  <si>
    <t>Regular On-line - Birth Certificate - Replacement</t>
  </si>
  <si>
    <t>Issuance of a replacement birth certificate sent by regular mail with a money back guarantee if not sent within 15 business days.</t>
  </si>
  <si>
    <t>Regular On-line - Certified copy of birth registration - Initial</t>
  </si>
  <si>
    <t>First time issuance of a certified copy of birth registration sent by regular mail with a money back guarantee if not sent within 15 business days.</t>
  </si>
  <si>
    <t>Regular On-line - Certified copy of birth registration - Replacement</t>
  </si>
  <si>
    <t>Issuance of a replacement certified copy of birth registration sent by regular mail with a money back guarantee if not sent within 15 business days.</t>
  </si>
  <si>
    <t>On-line - Birth Search Letter</t>
  </si>
  <si>
    <t>Premium On-line - Birth Certificate - Initial</t>
  </si>
  <si>
    <t>First time issuance of a birth certificate sent by courier with a money back guarantee if delivery not attempted within 5 business days.</t>
  </si>
  <si>
    <t>Premium On-line - Birth Certificate - Replacement</t>
  </si>
  <si>
    <t>Issuance of a replacement birth certificate sent by courier with a money back guarantee if delivery not attempted within 5 business days.</t>
  </si>
  <si>
    <t>Premium On-line - Certified copy of birth registration - Initial</t>
  </si>
  <si>
    <t>First time issuance of a certified copy of birth registration sent by courier with a money back guarantee if delivery not attempted  within 5 business days.</t>
  </si>
  <si>
    <t>Premium On-line - Certified copy of birth registration - Replacement</t>
  </si>
  <si>
    <t>Issuance of a replacement certified copy of birth registration sent by courier with a money back guarantee if delivery not attempted  within 5 business days.</t>
  </si>
  <si>
    <t xml:space="preserve">Regular On-line - Death Certificate </t>
  </si>
  <si>
    <t>Issuance of a death certificate sent by regular mail with a money back guarantee if not sent within 15 business days.</t>
  </si>
  <si>
    <t>Regular On-line - Certified copy of death registration</t>
  </si>
  <si>
    <t>Issuance of a certified copy of death registration sent by regular mail with a money back guarantee if not sent within 15 business days.</t>
  </si>
  <si>
    <t>On-line - Death Search Letter</t>
  </si>
  <si>
    <t xml:space="preserve">Premium On-line - Death Certificate </t>
  </si>
  <si>
    <t>Issuance of a death certificate sent by courier with a money back guarantee if delivery not attempted  within 5 business days.</t>
  </si>
  <si>
    <t>Premium On-line - Certified copy of death registration</t>
  </si>
  <si>
    <t>Issuance of a certified copy of death registration sent by courier with a money back guarantee if delivery not attempted within 5 business days.</t>
  </si>
  <si>
    <t xml:space="preserve">Regular On-line - Marriage Certificate </t>
  </si>
  <si>
    <t>Issuance of a marriage certificate sent by regular mail with a money back guarantee if not sent within 15 business days.</t>
  </si>
  <si>
    <t>Regular On-line - Certified copy of marriage registration</t>
  </si>
  <si>
    <t>Issuance of a certified copy of marriage registration sent by regular mail with a money back guarantee if not sent within 15 business days.</t>
  </si>
  <si>
    <t>On-line - Marriage Search Letter</t>
  </si>
  <si>
    <t>Premium On-line - Marriage Certificate</t>
  </si>
  <si>
    <t>Issuance of a marriage certificate sent by courier with a money back guarantee if delivery not attempted  within 5 business days.</t>
  </si>
  <si>
    <t>Premium On-line - Certified copy of marriage registration</t>
  </si>
  <si>
    <t>Issuance of a certified copy of marriage registration sent by courier with a money back guarantee if delivery not attempted  within 5 business days.</t>
  </si>
  <si>
    <t>Birth certificate with parental information - Initial - Regular</t>
  </si>
  <si>
    <t>First time issuance of a birth certificate with parental information sent by regular mail within 6 to 8 weeks. This is a new product that has only been widely available since March 2018.</t>
  </si>
  <si>
    <t>Birth certificate with parental information - Initial - Expedited (regular service with proof of urgency)</t>
  </si>
  <si>
    <t>First time issuance of a birth certificate with parental information sent by regular mail within 10 business days (proof of urgency is required).  This is a new product that has only been widely available since March 2018.</t>
  </si>
  <si>
    <t>Birth certificate with parental information - Initial - Emergency</t>
  </si>
  <si>
    <t>First time issuance of a birth certificate with parental information sent by regular mail within 2 business days (proof of urgency is required).  This is a new product that has only been widely available since March 2018.</t>
  </si>
  <si>
    <t>Birth certificate with parental information - Replacement - Regular</t>
  </si>
  <si>
    <t>Issuance of a replacement birth certificate with parental information sent by regular mail within 6 to 8 weeks.  This is a new product that has only been widely available since March 2018.</t>
  </si>
  <si>
    <t>Birth certificate with parental information - Replacement - Expedited (regular service with proof of urgency)</t>
  </si>
  <si>
    <t>Issuance of a replacement birth certificate with parental information sent by regular mail within 10 business days (proof of urgency is required).  This is a new product that has only been widely available since March 2018.</t>
  </si>
  <si>
    <t>Birth certificate with parental information - Replacement - Emergency</t>
  </si>
  <si>
    <t>Issuance of a replacement birth certificate with parental information sent by regular mail within 2 business days (proof of urgency is required).  This is a new product that has only been widely available since March 2018.</t>
  </si>
  <si>
    <t>Regular On-line - Birth certificate with parental information - initial</t>
  </si>
  <si>
    <t>First time issuance of a birth certificate with parental information sent by regular mail within 15 business days.  No service guarantee applies.  This is a new product that has only been widely available since March 2018.</t>
  </si>
  <si>
    <t>Regular On-line - Birth certificate with parental information - replacement</t>
  </si>
  <si>
    <t>Issuance of a replacement birth certificate with parental information sent by regular mail within 15 business days.  No service guarantee applies.  This is a new product that has only been widely available since March 2018.</t>
  </si>
  <si>
    <t>Certfied copy of still-birth registration - Regular</t>
  </si>
  <si>
    <t>Adoption Search Letter - Regular</t>
  </si>
  <si>
    <t>A letter sent by regular mail within 6-8 weeks confirming whether or not an adoption is registered that matches the criteria provided, for the years searched. Fee is for every five years searched. Therefore if the search is for 10 years, the fee would be $30</t>
  </si>
  <si>
    <t>Evidence relating to a marriage</t>
  </si>
  <si>
    <t>Documentary evidence in relation to the issuance of a marriage licence (e.g., parent's consent, where a party to the marriage is under 18).</t>
  </si>
  <si>
    <t>Statement respecting particulars of a birth (adoption)</t>
  </si>
  <si>
    <t>Statement issued for people born outside of Canada but adopted in Ontario.</t>
  </si>
  <si>
    <t>Evidence relating to a registration</t>
  </si>
  <si>
    <t>Documentary evidence to support a registration (e.g., proof that notice of a name change was sent to a parent with legal access to a child, where the child's name is to be changed).</t>
  </si>
  <si>
    <t>App for EP Licence - EPCA (Mail) intake only at counter</t>
  </si>
  <si>
    <t xml:space="preserve">Fee to register an extra provincial licence </t>
  </si>
  <si>
    <t>App to Amend EP Licence - EPCA  (Mail) intake only at counter</t>
  </si>
  <si>
    <t xml:space="preserve">Fee to amend an extra provincial licence </t>
  </si>
  <si>
    <t>Certified Copy - Microfiche (OTC,Mail)</t>
  </si>
  <si>
    <t>Fee for a certified microfiche record</t>
  </si>
  <si>
    <t>Profile Report - other (mail)</t>
  </si>
  <si>
    <t>Fee to request a copy of a report listing the administrators of an Ontario corporation</t>
  </si>
  <si>
    <t>TC/RC Files (OTC,Mail)</t>
  </si>
  <si>
    <t>Fee to request a historical record</t>
  </si>
  <si>
    <t>TC/RC Files - certified</t>
  </si>
  <si>
    <t>Fee to request a certified historical record</t>
  </si>
  <si>
    <t>Search (microfiche) - Basic service (Within 5 days)</t>
  </si>
  <si>
    <t>Fee for a microfiche record</t>
  </si>
  <si>
    <t>Photocopy made by customer</t>
  </si>
  <si>
    <t>Fee to print a copy of a record from a microfiche</t>
  </si>
  <si>
    <t>Profile Report - other (otc)</t>
  </si>
  <si>
    <t>Profile Report Electronic</t>
  </si>
  <si>
    <t>Certificate of Non Filling - other  (mail)</t>
  </si>
  <si>
    <t xml:space="preserve">Fee for a certificate issued when a corporation has not filed under the Corporations Information Act.  </t>
  </si>
  <si>
    <t>Certificate of Non Filling - other  (otc)</t>
  </si>
  <si>
    <t>Certificate of Non Filling - electronic</t>
  </si>
  <si>
    <t>Certificate of No Record - other (mail)</t>
  </si>
  <si>
    <t>Fee for certificate that is issued if there is no record of the corporation in the Ontario Business Information System (ONBIS).</t>
  </si>
  <si>
    <t>Certificate of No Record - other (otc)</t>
  </si>
  <si>
    <t>Certificate of No Record - electronic</t>
  </si>
  <si>
    <t>Statement of No Record - other (mail)</t>
  </si>
  <si>
    <t>Fee for a statement indicating that there is no record of the registration on public record</t>
  </si>
  <si>
    <t>Statement of No Record - other (otc)</t>
  </si>
  <si>
    <t>Statement of No Record - electronic</t>
  </si>
  <si>
    <t>Document Replica</t>
  </si>
  <si>
    <t>Fee to request a copy of information filed for a business</t>
  </si>
  <si>
    <t>Document Replica (electronic)</t>
  </si>
  <si>
    <t>Corporate  Document  List - other  (mail)</t>
  </si>
  <si>
    <t>Fee to request a list of documents filed for an Ontario corporation</t>
  </si>
  <si>
    <t>Corporate  Document  List - other  (otc)</t>
  </si>
  <si>
    <t>Corporate  Document  List - electronic</t>
  </si>
  <si>
    <t>Certificate of Status - other  (mail)</t>
  </si>
  <si>
    <t>Fee to request the status of a corporation (active or inactive)</t>
  </si>
  <si>
    <t>Certificate of Status - other  (otc)</t>
  </si>
  <si>
    <t>Certificate of Status - electronic</t>
  </si>
  <si>
    <t>Corp. Business Names List - other (mail)</t>
  </si>
  <si>
    <t xml:space="preserve">Fee to request a list of the business names for a corporation </t>
  </si>
  <si>
    <t>Corp. Business Names List - other (otc)</t>
  </si>
  <si>
    <t>Corp. Business Names List - electronic</t>
  </si>
  <si>
    <t>Point in Time Report - other (mail)</t>
  </si>
  <si>
    <t>Fee that provides information at a specific date for an Ontario corporation</t>
  </si>
  <si>
    <t>Point in Time Report - other (otc)</t>
  </si>
  <si>
    <t>Point in Time Report - electronic</t>
  </si>
  <si>
    <t>Certified Document Replica (OTC)</t>
  </si>
  <si>
    <t>Fee to request a certified copy of information filed for a business</t>
  </si>
  <si>
    <t>Certified Document Replica electronic</t>
  </si>
  <si>
    <t>Certified Profile Report - other (mail)</t>
  </si>
  <si>
    <t>Fee to request a certified copy of a report listing the administrators of an Ontario corporation</t>
  </si>
  <si>
    <t>Certified Profile Report - other (otc)</t>
  </si>
  <si>
    <t>Certified Profile Report Electronic</t>
  </si>
  <si>
    <t>Certified Corporate  Document  List - other  (mail)</t>
  </si>
  <si>
    <t>Fee to request a certified list of documents filed for an Ontario corporation</t>
  </si>
  <si>
    <t>Certified Corporate  Document  List - other  (otc)</t>
  </si>
  <si>
    <t>Certified Corporate  Document  List - electronic</t>
  </si>
  <si>
    <t>Certified Corp. Business Names List - other (mail)</t>
  </si>
  <si>
    <t xml:space="preserve">Fee to request a certified document list of the business names for a corporation </t>
  </si>
  <si>
    <t>Certified Corp. Business Names List - other (otc)</t>
  </si>
  <si>
    <t>Certified Corp. Business Names List - electronic</t>
  </si>
  <si>
    <t>Certified Point in Time Report - other (mail)</t>
  </si>
  <si>
    <t>Fee that provides certified information at a specific date for an Ontario corporation</t>
  </si>
  <si>
    <t>Certified Point in Time Report - other (otc)</t>
  </si>
  <si>
    <t>Certified Point in Time Report - electronic</t>
  </si>
  <si>
    <t>Arrangement - BCA (Expedited) (Mail) intake only at counter</t>
  </si>
  <si>
    <t>Registration  -  BNA other (mail)   (five years)</t>
  </si>
  <si>
    <t>Fee to register a business name</t>
  </si>
  <si>
    <t>Registration  - BNA other (otc)     (five years)</t>
  </si>
  <si>
    <t xml:space="preserve">Registration  Renewal - BNA other (mail)   </t>
  </si>
  <si>
    <t>Fee to renew a business name</t>
  </si>
  <si>
    <t xml:space="preserve">Registration Renewal - BNA other (otc)     </t>
  </si>
  <si>
    <t>Registration  - electronic  BNA (five years)</t>
  </si>
  <si>
    <t>Statement of No Match - other (mail)</t>
  </si>
  <si>
    <t>Fee for when information is requested however no record exists on public record</t>
  </si>
  <si>
    <t>Statement of No Match - other (otc)</t>
  </si>
  <si>
    <t>Business Names Report - other (mail)</t>
  </si>
  <si>
    <t>Fee to request information about a business name registration</t>
  </si>
  <si>
    <t>Business Names Report - other (otc)</t>
  </si>
  <si>
    <t>Fee to request information for a business</t>
  </si>
  <si>
    <t>Expired Record Search (OTC,Mail)</t>
  </si>
  <si>
    <t>Fee to request information for an expired business name registration</t>
  </si>
  <si>
    <t>Certified Copy of a Notice/Return (Microfilm only)</t>
  </si>
  <si>
    <t xml:space="preserve">Fee to request a copy of a return or notice for a corporation </t>
  </si>
  <si>
    <t>BNLP  Document List - other (mail)</t>
  </si>
  <si>
    <t>Fee to request a list of documents filed for a business</t>
  </si>
  <si>
    <t>Certified BNLP  Document List - other (OTC, Mail)</t>
  </si>
  <si>
    <t>Fee to request a certified list of documents filed for a business</t>
  </si>
  <si>
    <t>BNLP  Document List - other (otc)</t>
  </si>
  <si>
    <t>Certified BNLP  Document List - electronic</t>
  </si>
  <si>
    <r>
      <t>BNLP  Document List - electronic</t>
    </r>
    <r>
      <rPr>
        <strike/>
        <sz val="10"/>
        <color theme="1"/>
        <rFont val="Ebrima"/>
      </rPr>
      <t xml:space="preserve"> </t>
    </r>
  </si>
  <si>
    <t>Partnership Bus. Names List - other (mail)</t>
  </si>
  <si>
    <t>Fee to request a document list of the business names for a partnership</t>
  </si>
  <si>
    <t>Partnership Bus. Names List - other (otc)</t>
  </si>
  <si>
    <t>Partnership Bus. Names List - electronic</t>
  </si>
  <si>
    <t>Certificate of Non Registration - other (mail)</t>
  </si>
  <si>
    <t>Fee for a certificate issued when there is no record of the registration on the public record</t>
  </si>
  <si>
    <t>Certificate of Non Registration - other (otc)</t>
  </si>
  <si>
    <t>Certificate of Non Registration - electronic</t>
  </si>
  <si>
    <t>Partnership Declaration New (OTC,Mail)</t>
  </si>
  <si>
    <t>Fee to register a limited partnership</t>
  </si>
  <si>
    <t>Penalty for late renewal (five years)</t>
  </si>
  <si>
    <t xml:space="preserve">N/A </t>
  </si>
  <si>
    <t>Fee for late renewal of a limited partnership</t>
  </si>
  <si>
    <t>Partnership Declaration Renewal (OTC,Mail)</t>
  </si>
  <si>
    <t>Fee to renew a limited partnership</t>
  </si>
  <si>
    <t>Statement of No Match - electronic</t>
  </si>
  <si>
    <t>Business Names Report - electronic</t>
  </si>
  <si>
    <t>Certified Business Names Report - other (mail)</t>
  </si>
  <si>
    <t>Fee to request certified information for a business name registration</t>
  </si>
  <si>
    <t>Certified Business Names Report - other (otc)</t>
  </si>
  <si>
    <t>Certified Business Names Report - electronic</t>
  </si>
  <si>
    <t>Registration Renewal  - electronic  BNA</t>
  </si>
  <si>
    <t>Fee to renew a business name registration</t>
  </si>
  <si>
    <t>App to Continue under Co-op Corporations Act (Mail) intake only at counter</t>
  </si>
  <si>
    <t>Application to continue under the Co-op Corporations Act</t>
  </si>
  <si>
    <t>App for Letters Patent for Continuance not Inc by LP (OTC/Mail)</t>
  </si>
  <si>
    <t>Application for letters patent for Continuance not incorporatd by LP</t>
  </si>
  <si>
    <t>App for Letters Patent for Continuance EP Corp (OTC/Mail)</t>
  </si>
  <si>
    <t>Application for letters patent for Continuance EP Corporation</t>
  </si>
  <si>
    <t>Registration  - BNA (OTC/Mail) (five years)</t>
  </si>
  <si>
    <t>Registration Renewal  - BNA (OTC/Mail)</t>
  </si>
  <si>
    <t xml:space="preserve">Search and certified copy of parentage and other documents </t>
  </si>
  <si>
    <t>A letter sent by regular mail within 6-8 weeks confirming whether or not there is a record of parentage that matches the criteria provided, for the years searched; and issuance of a certified copy of the documents if a match is found. These products are primarily requested by Children's Aid Societies and Ontario Public Guardian and Trustee - although can be requested by individuals as well.</t>
  </si>
  <si>
    <t>Change of Name Certificate - replacement</t>
  </si>
  <si>
    <t>Issuance of a replacement change of name certificate sent by regular mail within 6 to 8 weeks.</t>
  </si>
  <si>
    <t xml:space="preserve">Certified copy of change of name </t>
  </si>
  <si>
    <t>Issuance of a certified copy of change of name registration sent by regular mail within 6 to 8 weeks.</t>
  </si>
  <si>
    <t>Change of Name Search Letter</t>
  </si>
  <si>
    <t>A letter sent by regular mail within 6-8 weeks confirming whether or not a name change is registered that matches the criteria provided, for the years searched. Fee is for every five years searched. Therefore if the search is for 10 years, the fee would be $30.</t>
  </si>
  <si>
    <t>Election to Change Name Under 12 (under VSA)</t>
  </si>
  <si>
    <t>Amendment to birth registration of a child under the age of twelve</t>
  </si>
  <si>
    <t>Election to change surname - After 90 Days</t>
  </si>
  <si>
    <t>Legal change of surname more than  90 days after marriage; and issuance of a change of name certificate, and a birth certificate (if born in Ontario).</t>
  </si>
  <si>
    <t>Election to resume former surname</t>
  </si>
  <si>
    <t>Legal change of surname back to your previous surname when the marriage is dissolved or conjugal relationship ended; and issuance of a change of name certificate, and a birth certificate (if born in Ontario).</t>
  </si>
  <si>
    <t>Change of Name - Adult</t>
  </si>
  <si>
    <t>Legal name change of an adult and  issuance of a change of name certificate, and a birth certificate (if born in Ontario).</t>
  </si>
  <si>
    <t>Change of Name - Child</t>
  </si>
  <si>
    <t>Legal name change of a child and issuance of a change of name certificate, and a birth certificate (if born in Ontario).</t>
  </si>
  <si>
    <t>Change of Name - Child with Adult</t>
  </si>
  <si>
    <t>Legal name change of a child at the same time as a parent's legal name change; and issuance of a change of name certificate and birth certificate (if born in Ontario).</t>
  </si>
  <si>
    <t>Correction to Birth Registration</t>
  </si>
  <si>
    <t>Amendment to birth registration.</t>
  </si>
  <si>
    <t>Add a Parent's Particulars</t>
  </si>
  <si>
    <t>Add Given Names</t>
  </si>
  <si>
    <t>Change of sex designation on birth registration</t>
  </si>
  <si>
    <t>Amendment to birth registration. This fee is currently waived until April 2019. No revenue for 2018-19.</t>
  </si>
  <si>
    <t>Corection to Change of Name Registration</t>
  </si>
  <si>
    <t>Amendment to change of name registration</t>
  </si>
  <si>
    <t>Correction to Death Registration</t>
  </si>
  <si>
    <t>Amendment to death registration.</t>
  </si>
  <si>
    <t xml:space="preserve">Correction to Marriage Registration </t>
  </si>
  <si>
    <t>Amendment to marriage registration.</t>
  </si>
  <si>
    <t>Civil Marriage</t>
  </si>
  <si>
    <t>Fee charged if marriage performed by a judge or justice of the peace and remitted to the Minister of Finance.</t>
  </si>
  <si>
    <t>Marriage Licence</t>
  </si>
  <si>
    <t>Issuance of a marriage licence. Fee for a licence is $75 as set by the Marriage Act; municipality retains $27.</t>
  </si>
  <si>
    <t>Search for evidence to support a correction of a registration</t>
  </si>
  <si>
    <t>A search for a registration (e.g., birth, death, marriage) in support of another event to be registered (e.g., a delayed registration of birth), where the customer does not have a certificate.</t>
  </si>
  <si>
    <t>Substituted registration of birth (s. 35, VSA)</t>
  </si>
  <si>
    <t>This service is currently unavailable</t>
  </si>
  <si>
    <t>Search for genealogical information in respect of the person's family</t>
  </si>
  <si>
    <t>Birth certificate validation</t>
  </si>
  <si>
    <t>Electronic confirmation of a match or no match to a birth registration information. Service not available to the general public; only to organizations (e.g., MTO, Service Canada) by way of agreement.</t>
  </si>
  <si>
    <t>Application - Confirmation under Boundaries Act - for the Application Mail</t>
  </si>
  <si>
    <t>Fee for an application for boundary confirmation of a property</t>
  </si>
  <si>
    <t>Application - Confirmation under Boundaries Act - for each additional line adjoining the boundary to be confirmed Mail</t>
  </si>
  <si>
    <t>Fee for each additional property adjoining the boundary to be confirmed</t>
  </si>
  <si>
    <t>Application - Confirmation under Boundaries Act - for each copy of the recording of evidence (section 9(2) of the act) Mail</t>
  </si>
  <si>
    <t>Base fee for the copy of the recording of evidence of the boundary hearing</t>
  </si>
  <si>
    <t>Application - Confirmation under Boundaries Act - for each hour, or part thereof of recording Mail</t>
  </si>
  <si>
    <t>Fee for each hour, or part thereof, of recorded evidence requested</t>
  </si>
  <si>
    <t>For registration or deposit of an instrument or plan under the Registry Act (Schedule I, Item 1) OTC</t>
  </si>
  <si>
    <t xml:space="preserve">~ 5500 </t>
  </si>
  <si>
    <t>For registration or deposit of an instrument or plan in electronic format (Schedule I, Item 3) Remote</t>
  </si>
  <si>
    <t xml:space="preserve">~ 2,000,000 </t>
  </si>
  <si>
    <t>For registration of condominium plan in non-electronic format (Schedule 1, Item 6) OTC</t>
  </si>
  <si>
    <t xml:space="preserve">~ 300 </t>
  </si>
  <si>
    <t>For registration of subdivision plan in non-electronic format (Schedule 1, Item 7) OTC</t>
  </si>
  <si>
    <t xml:space="preserve">~375 </t>
  </si>
  <si>
    <t>For each unit created by the declaration and description under the Condominium Act 1998 (per unit) (Schedule II, Item 2) OTC</t>
  </si>
  <si>
    <t xml:space="preserve">~65,000 </t>
  </si>
  <si>
    <t>For each lot and block created by the plan of subdivision under the Land Titles Act (per lot or block) (Schedule II, Item 4) OTC or Remote</t>
  </si>
  <si>
    <t xml:space="preserve">~25,000 </t>
  </si>
  <si>
    <t>For registration of an instrument or deposit of a plan in non-electronic format under the Land Titles Act (including registrations under section 25 of the Land Registration Reform Act)  (Schedule I, Item 4)  OTC</t>
  </si>
  <si>
    <t>For the correction of errors, defects and omissions in a registered or deposited plan under the Land Titles Act (Schedule I, Item 5) OTC</t>
  </si>
  <si>
    <t>For copy of inactive parcel register at an LRO (Schedule I, Item 14) OTC</t>
  </si>
  <si>
    <t>For copy of inactive remote parcel register (Schedule I, Item 15) .Remote</t>
  </si>
  <si>
    <t>For search for writs, per name searched (key Enforcement Office) (Schedule I, Item 16a) Remote or OTC</t>
  </si>
  <si>
    <t>For search for writs, per name searched non-key Enforcement Office (Schedule I, Item 16b) Remote or OTC</t>
  </si>
  <si>
    <t>For each report showing the details of a writ, lien or order or for copy of writ, lien or order (Schedule I, Item 17) Remote or OTC</t>
  </si>
  <si>
    <t>$6.35 to maximum of $63.65 for each name searched</t>
  </si>
  <si>
    <t>For registration of,
(a) a certificate under subsection 3(3) of the Housing Development Act;
(b) a copy of a plan and field notes of a municipal or crown resurvey under Part III of the Surveys Act;
(c) a plan under the Boundaries Act
under either the Land Titles Act or Registry Act:
(d) a notice of change of address for service; or
(e) a Land Registrar’s amendment, order or caution
(f) Director of Titles order or caution
(Schedule II, Item 5)
Remote or OTC</t>
  </si>
  <si>
    <t>For search of other indices (condominium corporation, by-laws, general registration, Canada land) includes first page (Schedule II, Item 6a) OTC</t>
  </si>
  <si>
    <t>For search of other indices (condominium corporation, by-laws, general registration, Canada land) each additional page (Schedule II, Item 6b) OTC</t>
  </si>
  <si>
    <t>For certifying a copy for which item Schedule I, Items 8, 9, 14 and 17 and Schedule II, Items 6, 10, and 11 (of fee schedule) applies (Schedule II, Item 9) OTC/Mail</t>
  </si>
  <si>
    <t>For adjacent remote parcel register search, each PIN, includes first page (Schedule I, Item 12) Remote</t>
  </si>
  <si>
    <t>~3,000,000</t>
  </si>
  <si>
    <t>For registration of condominium declaration under the Condominium Act 1998
(Scuedule II, Item 1)
OTC</t>
  </si>
  <si>
    <t xml:space="preserve">~300 </t>
  </si>
  <si>
    <t>For the correction of errors, defects and omissions in a registered document or deposited plan under the Registry Act (Schedule 1, Item 2) OTC</t>
  </si>
  <si>
    <t xml:space="preserve">For copy of remote parcel register, includes the first page (Schedule I, Items 10 &amp; 11) Remote </t>
  </si>
  <si>
    <t>For copy of additional page of remote parcel register (Schedule I, Item 13) Remote</t>
  </si>
  <si>
    <t>Remote display parcel map by PIN (Schedule II, Item 13) Remote</t>
  </si>
  <si>
    <t>For remote email copies of instruments, other than plans, per page (Schedule II, Item 14) Remote</t>
  </si>
  <si>
    <t>For an electronic search of a power of attorney index (Schedule II, Item 16) Remote</t>
  </si>
  <si>
    <t>For remote instrument, other than plans, viewing and copying (Schedule II, Item 17) Remote</t>
  </si>
  <si>
    <t>For remote plans viewing and copying (Schedule II, Item 18) Remote</t>
  </si>
  <si>
    <t>For remote email copies of plans (Schedule II, Item 19) Remote</t>
  </si>
  <si>
    <t>For remote courier copies of instruments, other than plans, per page (Schedule II, Item 15) Remote</t>
  </si>
  <si>
    <t>Tarion Warranty Corporation</t>
  </si>
  <si>
    <t>N/A - oversight fee collected from the administrative authority.  Not transaction driven.</t>
  </si>
  <si>
    <t>Oversight fees collected by the Ministry to support policy development and other activities.</t>
  </si>
  <si>
    <t>Ontario Motor Vehicle Industry Council (OMVIC)</t>
  </si>
  <si>
    <t>Real Estate Council of Ontario</t>
  </si>
  <si>
    <t>Travel Industry Council of Ontario</t>
  </si>
  <si>
    <t>Technical Standards and Safety Authority</t>
  </si>
  <si>
    <t>Electrical Safety Authority</t>
  </si>
  <si>
    <t>Ontario Film Authority</t>
  </si>
  <si>
    <t>Bailiffs Act - Business</t>
  </si>
  <si>
    <t>Bailiffs Act - Owner</t>
  </si>
  <si>
    <t>Bailiffs Act - Assistant</t>
  </si>
  <si>
    <t>Collections Agency Act - Agencies/Business</t>
  </si>
  <si>
    <t>Collections Agency Act - Collectors</t>
  </si>
  <si>
    <t xml:space="preserve"> Licences issued to collectors who work for a Collection Agency.</t>
  </si>
  <si>
    <t>Collections Agency Act - Exam</t>
  </si>
  <si>
    <t>Consumer Reporting Act - Agency</t>
  </si>
  <si>
    <t>Consumer Reporting Act - Personal Information</t>
  </si>
  <si>
    <t>Paperback &amp; Periodical Distributors Act</t>
  </si>
  <si>
    <t>Payday Lender - Head Offices</t>
  </si>
  <si>
    <t>Payday Lender - Branch Offices</t>
  </si>
  <si>
    <t>Payday Loan Broker - Branch Office Under a Head Office</t>
  </si>
  <si>
    <t>2</t>
  </si>
  <si>
    <t>Certificates to Commissioners - First Appointment</t>
  </si>
  <si>
    <t>First Appointment</t>
  </si>
  <si>
    <t>Certificates to Commissioners - Re-Appointment</t>
  </si>
  <si>
    <t>Re-Appointment</t>
  </si>
  <si>
    <t>Certificates to Commissioners - Replacement Certificate</t>
  </si>
  <si>
    <t>Replacement Certificate</t>
  </si>
  <si>
    <t>Notary Public Appointment - Solicitor</t>
  </si>
  <si>
    <t>Notary Public Appointment - Non-Solicitor</t>
  </si>
  <si>
    <t>Notary Public Re-Appointment - Non-Solicitor</t>
  </si>
  <si>
    <t>Notary Public- Replacement Certificate</t>
  </si>
  <si>
    <t>Certificate of Authentication - Members of the Public to use in Foreign Country.</t>
  </si>
  <si>
    <t>Official Documents authenticates notarized documents for the members of the public to use in foreign country.</t>
  </si>
  <si>
    <t>Certificate of Authentication - Foreign Consulate/Embassy</t>
  </si>
  <si>
    <t>Commissioner of Oaths
Government Official
Filing with a Foreign Consulate/Embassy</t>
  </si>
  <si>
    <t>Ambulance Users Co-Payment</t>
  </si>
  <si>
    <t>$45.00                              ($15 submitted to MOF; $30 retained by hospital)</t>
  </si>
  <si>
    <t xml:space="preserve">All Ontario residents travelling within Ontario by ambulance and who have a valid Ontario health card are required to pay a portion (co-payment) of the ambulance services fee to the hospital. </t>
  </si>
  <si>
    <t>Claims Processing Fee</t>
  </si>
  <si>
    <t>A fee charged to Physicians for processing paper claims.</t>
  </si>
  <si>
    <t>Advanced Emergency Medical Care Assistant (AEMCA) Exam Fee</t>
  </si>
  <si>
    <t>Primary Care Paramedic -$250.00
Advanced Care Paramedic - $50.00 
Flight Paramedic - $50.00 &amp; Equivalency Process Exam Fees (variable)</t>
  </si>
  <si>
    <t>Paramedic program graduates seeking provincial credential to work full/part time in Ontario are required to pay a fee. The fees are to cover the development and on-going maintenance costs of the extensive examination bank, statistical analysis of exam results, candidate registration, coordination of exam sites and exam invigilators.</t>
  </si>
  <si>
    <t>X-ray Inspection and Licensing</t>
  </si>
  <si>
    <t>A fee for approval of schematic plans for installation of X-ray machines to be used on human beings</t>
  </si>
  <si>
    <t>Lab Licensing</t>
  </si>
  <si>
    <t>Lab Proficiency Testing</t>
  </si>
  <si>
    <t>Mandatory annual proficiency test fee required by licensed laboratories in Ontario.</t>
  </si>
  <si>
    <t>Nursing Homes</t>
  </si>
  <si>
    <t>As part of the licensing application, various fees are charged to operators of nursing homes</t>
  </si>
  <si>
    <t>Physician, Practitioners Profile Fee</t>
  </si>
  <si>
    <t>The fee pays for production of a report that details the physician or practitioners service billings paid by the ministry for 12 months.</t>
  </si>
  <si>
    <t>Specimen Collection Centres</t>
  </si>
  <si>
    <t>Mandatory annual licence fee required to operate a Specimen Collection Centre.</t>
  </si>
  <si>
    <t>WSIB Administrative Fee</t>
  </si>
  <si>
    <t xml:space="preserve">Lawyer Enquiry Service  </t>
  </si>
  <si>
    <t xml:space="preserve">A fee charged for requesting Health Services Histories </t>
  </si>
  <si>
    <t>Fire Dispatching Services</t>
  </si>
  <si>
    <t>$15.00 + annual fee (based on population of municipality)</t>
  </si>
  <si>
    <t>Fees are generated from fire dispatching services provided to various municipalities by the Thunder Bay, Sudbury, Lindsay and Renfrew Central Ambulance Communication Centre (CACCs). Formal agreements between the various municipalities and MOHLTC to provide dispatch services were implemented as the municipalities lack local communication infrastructure to dispatch fire services themselves.</t>
  </si>
  <si>
    <t>Relief from Forfeiture Application - Realty Division</t>
  </si>
  <si>
    <t>Co-ownership Interest Application - Realty Division</t>
  </si>
  <si>
    <t>Materials Testing Laboratory User Fees</t>
  </si>
  <si>
    <t xml:space="preserve">User fees collected by the Materials Testing Laboratory for the mandatory provision of rope testing services for the mining industry. </t>
  </si>
  <si>
    <t>Labour Relation Services User Fee - Arbitrator Approval</t>
  </si>
  <si>
    <t>Application Fee for Approval as an Arbitrator for inclusion on the list of arbitrators appointed by the minister.</t>
  </si>
  <si>
    <t>Building Code Examination Application</t>
  </si>
  <si>
    <t>A fee charged per examination for building practitioners subject to qualification requirements under the Building Code. The $150 fee includes HST.</t>
  </si>
  <si>
    <t>Designer Firm Application for Updating Class of Registration</t>
  </si>
  <si>
    <t>A fee to update class of registration for Design Firms (e.g., person or firm who performs design activity services directly to the public)</t>
  </si>
  <si>
    <t>Registered Code Agency Application for Updating Class of Registration</t>
  </si>
  <si>
    <t>A fee to update class of registration for Registered Code Agency (private Building Code enforcement agency)</t>
  </si>
  <si>
    <t>Building Officials Application for Registration</t>
  </si>
  <si>
    <t>A fee to register individual Building Officials</t>
  </si>
  <si>
    <t>Building Officials Application for Renewal of Registration</t>
  </si>
  <si>
    <t>A fee to renew registration for individual Building Officials</t>
  </si>
  <si>
    <t>Other Designer Application for Registration</t>
  </si>
  <si>
    <t>A fee to register Other Designer (e.g., person performing “in house” designs for a homebuilder)</t>
  </si>
  <si>
    <t>Other Designer Application for Renewal of Registration</t>
  </si>
  <si>
    <t>A fee to renew registration for Other Designer (e.g., person performing “in house” designs for a homebuilder)</t>
  </si>
  <si>
    <t>Onsite Sewage System Installer Application for Registration</t>
  </si>
  <si>
    <t>A fee to register onsite sewage system installer</t>
  </si>
  <si>
    <t>Onsite Sewage System Installer Application for Renewal of Registration</t>
  </si>
  <si>
    <t>A fee to renew registration for onsite sewage system installer</t>
  </si>
  <si>
    <t>Designer Firm Application for Renewal of Registration</t>
  </si>
  <si>
    <t>A fee to renew registration for Design Firm (e.g., person or firm who performs design activity services directly to the public)</t>
  </si>
  <si>
    <t>Designer Firm Application for Registration</t>
  </si>
  <si>
    <t>A fee to register Design Firms (e.g., person or firm who performs design activity services directly to the public)</t>
  </si>
  <si>
    <t>Registered Code Agency Application for Renewal of Registration</t>
  </si>
  <si>
    <t>A fee to renew registration for Registered Code Agency (private Building Code enforcement agency)</t>
  </si>
  <si>
    <t>Registered Code Agency Application for Registration</t>
  </si>
  <si>
    <t>A fee to register Registered Code Agency (private Building Code enforcement agency)</t>
  </si>
  <si>
    <t>Building Materials Evaluation Commission Application</t>
  </si>
  <si>
    <t>A fee to evaluate and authorize innovative construction materials, systems or building designs not explicitly authorized by the Building Code</t>
  </si>
  <si>
    <t>Building Code Commission Application</t>
  </si>
  <si>
    <t xml:space="preserve">A fee to resolve a dispute between proponents (i.e., developers, homeowners, etc.) of construction projects and local enforcement officials related to “sufficiency of compliance” with the Building Code </t>
  </si>
  <si>
    <t>Application for Minister's Ruling</t>
  </si>
  <si>
    <t xml:space="preserve">A fee to update building regulatory requirements and permit new products without the need to amend the Building Code </t>
  </si>
  <si>
    <t>Building Code Admin Training Royalty for each participant</t>
  </si>
  <si>
    <t xml:space="preserve"> MMAH receives a royalty amount for each copy of Building Code training material purchased and/or all Building Code training courses provided by George Brown College.</t>
  </si>
  <si>
    <t>Building Code Admin Training Royalty for each training course or self study manual sold</t>
  </si>
  <si>
    <t>Consent/Validation of Title* (Northern Ontario)</t>
  </si>
  <si>
    <t xml:space="preserve">A fee for the creation of new building lots or the legalization of land titles on a specific property
</t>
  </si>
  <si>
    <t>Plan of Subdivision/ Condominium* (Northern Ontario)</t>
  </si>
  <si>
    <t xml:space="preserve">A fee for the creation of multiple lots/units/blocks.
</t>
  </si>
  <si>
    <t>Plan of Subdivision/ Condominium* (Southern Ontario)</t>
  </si>
  <si>
    <t>Minister's Zoning Order Amendment* (Northern Ontario)</t>
  </si>
  <si>
    <t>A fee to amend a Minister's Zoning Oder to permit alternate land uses or zoning standards - or - to remove land from the Minister's Zoning Order.</t>
  </si>
  <si>
    <t>Minister's Zoning Order Amendment* (Southern Ontario)</t>
  </si>
  <si>
    <t>Ontario Planning and Development Act Plan Amendment (e.g. Parkway Belt West Plan Amendments)*
- Southern Ontario</t>
  </si>
  <si>
    <t>A fee to amend a development plan to permit alternate land uses - or - to remove land from a development plan.</t>
  </si>
  <si>
    <t>Official Plan Amendments Non-exempt, except for:  
- 5 year reviews under Section 26 of the Planning Act; and
- planning boards
(Northern Ontario)</t>
  </si>
  <si>
    <t>A fee for the review of official plan amendments for single-tier, upper-tier and lower-tier municipalities that are not exempt from the Minister's authority.</t>
  </si>
  <si>
    <t>Official Plan Amendments Non-exempt, except for:  
- 5 year reviews under Section 26 of the Planning Act; 
(Southern Ontario)</t>
  </si>
  <si>
    <t>Residential Rental Maintenance Standards Inspection Fee</t>
  </si>
  <si>
    <t>A fee charged to municipalities for residential rental maintenance standards inspections</t>
  </si>
  <si>
    <t xml:space="preserve">
Line Fences Appeal
</t>
  </si>
  <si>
    <t xml:space="preserve">A fee charged to appellants who dispute an award made by municipal fenceviewers. Appeals are heard by provincially appointed line fence referees.  (officials who hold hearings and arbitrate as to what portion of a boundary fence each adjacent owner shall construct, reconstruct, or repair and maintain)     </t>
  </si>
  <si>
    <t>Annual Aggregate Permit Fees</t>
  </si>
  <si>
    <t xml:space="preserve">An annual aggregate permit fee is paid to allow the removal of aggregate from Crown land.  Some Crown ministries have been exempt from paying the annual fee for sites on Crown land (e.g. MNRF, MNDM, MTO)                                                                                   </t>
  </si>
  <si>
    <t>Price is prescribed by regulation O.Reg. 167/95, Schedule 6</t>
  </si>
  <si>
    <t>Timber Export Admin Fee</t>
  </si>
  <si>
    <t>$1.00 / m3</t>
  </si>
  <si>
    <t>Fees charged to clients for administration costs related to exporting harvested trees out of Canada for manufacturing (Section 30.3 of the Crown Timber Act)</t>
  </si>
  <si>
    <t>Injection Permit Application</t>
  </si>
  <si>
    <t>Injection permit application fee</t>
  </si>
  <si>
    <t>Application for establishing spacing of units</t>
  </si>
  <si>
    <t>Administration fees - Application for establishing spacing of units</t>
  </si>
  <si>
    <t>Application for consent to well security adjustment</t>
  </si>
  <si>
    <t>Administration fees - Application for consent to well security adjustment</t>
  </si>
  <si>
    <t>Appeal regarding Inspector's Order</t>
  </si>
  <si>
    <t>Administration fees - Appeal regarding Inspector's Order</t>
  </si>
  <si>
    <t>Application for certification as an Examiner</t>
  </si>
  <si>
    <t>Administration fees - Application for certification as an Examiner</t>
  </si>
  <si>
    <t xml:space="preserve">Municipal Fire Agreement Comprehensive Protection Charge fee </t>
  </si>
  <si>
    <t>$1.29 / h</t>
  </si>
  <si>
    <t>474,298 hectares</t>
  </si>
  <si>
    <t xml:space="preserve">The CPC is the annual rate for each hectare of patented land within the Crown Protection Area payable by the municipalities to Ontario or the annual rate for each hectare of unalienated Crown land within the Municipal Protection Area payable by Ontario to the municipalities to be prepared to respond to fire occurrences.  </t>
  </si>
  <si>
    <t>Sport Fishing Licence - Youth Org Camp - Non-Residents</t>
  </si>
  <si>
    <t>Youth Sport Fishing Licence for a Member of a Non-Resident Organized Camp</t>
  </si>
  <si>
    <t xml:space="preserve">Commercial Wildlife </t>
  </si>
  <si>
    <t>Fines</t>
  </si>
  <si>
    <t>Commercial fishing quota penalties</t>
  </si>
  <si>
    <t>Interest</t>
  </si>
  <si>
    <t>Miscellaneous (Primarily Hunting Exam Fees)</t>
  </si>
  <si>
    <t>Service Fee - Ontario Resident</t>
  </si>
  <si>
    <t xml:space="preserve">Service Fee - Canadian Resident </t>
  </si>
  <si>
    <t>Service Fee - Non-Resident</t>
  </si>
  <si>
    <t>Royalties</t>
  </si>
  <si>
    <t xml:space="preserve">Commercial Fur, Commercial Fish, Rabies </t>
  </si>
  <si>
    <t>Camping and Vehicle Permits</t>
  </si>
  <si>
    <t>Camping and Vehicle Permits - premium electrical, non-electrical, additional vehicle fee, Youth Groups, additional person overnight fee, roofed accommodation (night, week), boat fee</t>
  </si>
  <si>
    <t xml:space="preserve">Reservation/Cancellation Fee </t>
  </si>
  <si>
    <t>Reservation/cancellation fees for call centre, internet and deposit fee</t>
  </si>
  <si>
    <t>Private Cottage Lot - Service Fee &amp; Rent</t>
  </si>
  <si>
    <t xml:space="preserve">Day Use Fees </t>
  </si>
  <si>
    <t>Includes self-serve fee stations (Pay &amp; Display), walk-in fees per person (Age 6-17)</t>
  </si>
  <si>
    <t>Annual Vehicle Permits</t>
  </si>
  <si>
    <t>Permit for vehicle to enter into Ontario Parks from April 1st - March 31st of the issued year</t>
  </si>
  <si>
    <t>Seniors/Disabled Daily Vehicle Permit</t>
  </si>
  <si>
    <t>Daily vehicle permit for Ontario seniors</t>
  </si>
  <si>
    <t>Disabled Persons Daily Vehicle Permit</t>
  </si>
  <si>
    <t xml:space="preserve">Daily vehicle permit for Ontario persons with a disability </t>
  </si>
  <si>
    <t>Bus Permits</t>
  </si>
  <si>
    <t>Commercial bus permit</t>
  </si>
  <si>
    <t>Seasonal Vehicle Permit (including Aircraft Landings)</t>
  </si>
  <si>
    <t>Seasonal permits for winter and summer vehicles</t>
  </si>
  <si>
    <t>Winter Ski Permits</t>
  </si>
  <si>
    <t>Individual &amp; Group cross-country skiing</t>
  </si>
  <si>
    <t>Day Use Fees - Picnic Shelter Rental</t>
  </si>
  <si>
    <t>Picnic shelter rental</t>
  </si>
  <si>
    <t>Pool Fees</t>
  </si>
  <si>
    <t>Pool fee</t>
  </si>
  <si>
    <t>Work Permit</t>
  </si>
  <si>
    <t xml:space="preserve">Daily vehicle permit for operating parks, waterfowl management permit, work permit </t>
  </si>
  <si>
    <t>Fuel Wood Sales Vouchers, Permits</t>
  </si>
  <si>
    <t>Fuel wood sales vouchers &amp; permits</t>
  </si>
  <si>
    <t>Non-refundable Camp Fee - Reservations</t>
  </si>
  <si>
    <t>Non-refundable camp fee (Reservations)</t>
  </si>
  <si>
    <t>Miscellaneous Parks Revenue</t>
  </si>
  <si>
    <t>Miscellaneous Parks Revenue, Overage &amp; Underage Park Revenue</t>
  </si>
  <si>
    <t>Parks Rentals</t>
  </si>
  <si>
    <t>Rentals and Commissions for the Parks Concessions, Rentals of Recreation Equipment</t>
  </si>
  <si>
    <t>Parks Merchandise</t>
  </si>
  <si>
    <t>Parks Merchandise, Wholesale, Cold Bevarage Vending Machine &amp; Supplies</t>
  </si>
  <si>
    <t>Project Rheat</t>
  </si>
  <si>
    <t>Preservation and research of Massassauga Rattlesnake within the park</t>
  </si>
  <si>
    <t>Staffhouse Fees</t>
  </si>
  <si>
    <t>Marketing Partnerships</t>
  </si>
  <si>
    <t>Laundry Facilities</t>
  </si>
  <si>
    <t>Trailer/Boat Storage</t>
  </si>
  <si>
    <t>Donations Ontario Parks</t>
  </si>
  <si>
    <t>Fines and Penalties under PPA</t>
  </si>
  <si>
    <t>Boxing - Licence/Permit</t>
  </si>
  <si>
    <t>Fee charged to participate as a professional boxing contestant/second/matchmaker. For Ontario Residents, fee charged one a year. For Non-Residents, fee charged each event.</t>
  </si>
  <si>
    <t>Boxing - Manager Licence</t>
  </si>
  <si>
    <t>Fee charged to participate as a professional boxing manager. For Ontario Residents, fee charged one a year.</t>
  </si>
  <si>
    <t xml:space="preserve">Kickboxing - Licence/Permit </t>
  </si>
  <si>
    <t>Fee charged to participate as a professional kickboxing contestant/second/matchmaker. For Ontario Residents, fee charged one a year. For Non-Residents, fee charged each event.</t>
  </si>
  <si>
    <t>Kickboxing - Manager Licence</t>
  </si>
  <si>
    <t xml:space="preserve">MMA - Licence/Permit </t>
  </si>
  <si>
    <t>Fee charged to participate as a professional MMAg contestant/second/matchmaker. For Ontario Residents, fee charged one a year. For Non-Residents, fee charged each event.</t>
  </si>
  <si>
    <t>MMA - Manager Licence</t>
  </si>
  <si>
    <t xml:space="preserve">Boxing Medical Processing </t>
  </si>
  <si>
    <t>Fee charged processing boxing event medicals. Charged per contestant.</t>
  </si>
  <si>
    <t xml:space="preserve">Kickboxing Medical Processing </t>
  </si>
  <si>
    <t>Fee charged processing kickboxing event medicals. Charged per contestant.</t>
  </si>
  <si>
    <t xml:space="preserve">MMA Medical Processing </t>
  </si>
  <si>
    <t>Boxing - event permit</t>
  </si>
  <si>
    <t>Fee charged to hold a professional boxing event. The fee is $75 if the event takes place in a venue with seating less than 2,500 and is located in a municipailty with a population less than 100,000.</t>
  </si>
  <si>
    <t>Kickboxing - event permit</t>
  </si>
  <si>
    <t>Fee charged to hold a professional kickboxing event. The fee is $75 if the event takes place in a venue with seating less than 2,500 and is located in a municipailty with a population less than 100,000.</t>
  </si>
  <si>
    <t>MMA - event permit</t>
  </si>
  <si>
    <t>Fee charged to hold a professional MMA event. The fee is $75 if the event takes place in a venue with seating less than 2,500 and is located in a municipailty with a population less than 100,000.</t>
  </si>
  <si>
    <t>Fee charged to hold a professional boxing event. The fee is $300 if the event takes place in a venue with seating more than 2,500 and is located in a municipailty with a population greater than 100,000.</t>
  </si>
  <si>
    <t>Fee charged to hold a professional kickboxing event. The fee is $300 if the event takes place in a venue with seating more than 2,500 and is located in a municipailty with a population greater than 100,000.</t>
  </si>
  <si>
    <t>Fee charged to hold a professional MMA event. The fee is $300 if the event takes place in a venue with seating more than 2,500 and is located in a municipailty with a population greater than 100,000.</t>
  </si>
  <si>
    <t>Boxing Gate Fee</t>
  </si>
  <si>
    <t>Fee charged on gross gate receipts for professional boxing events. Fee charged per event.</t>
  </si>
  <si>
    <t>Kickboxing Gate Fee</t>
  </si>
  <si>
    <t>Fee charged on gross gate receipts for professional kickboxing events. Fee charged per event.</t>
  </si>
  <si>
    <t>MMA Gate Fee</t>
  </si>
  <si>
    <t>Fee charged on gross gate receipts for professional MMA events. Fee charged per event.</t>
  </si>
  <si>
    <t xml:space="preserve">
Standard Education Programs (Program A)</t>
  </si>
  <si>
    <t>Fort William Historical Park - Standard Education Program A  (1.5hr program)</t>
  </si>
  <si>
    <t xml:space="preserve">
Standard Education Programs (Program B)</t>
  </si>
  <si>
    <t>Fort William Historical Park - Standard Education Program B  (2hr program)</t>
  </si>
  <si>
    <t xml:space="preserve">
Overnight Education Program A - One night student</t>
  </si>
  <si>
    <t>Fort William Historical Park - Overnight Program A - OVP/SUB one night student (meal package included)</t>
  </si>
  <si>
    <t xml:space="preserve">
Overnight Education Program A - One night chaperone</t>
  </si>
  <si>
    <t>Fort William Historical Park - Overnight Program A - OVP/SUB one night chaperone (meal package included)</t>
  </si>
  <si>
    <t xml:space="preserve">
Overnight Education Program B - Two night student</t>
  </si>
  <si>
    <t>Fort William Historical Park - Overnight Program B - OVP/SUB two night student (meal package included)</t>
  </si>
  <si>
    <t xml:space="preserve">
Overnight Education Program B - Two night chaperone</t>
  </si>
  <si>
    <t>Fort William Historical Park - Overnight Program B - OVP/SUB two night chaperone (meal package included)</t>
  </si>
  <si>
    <t xml:space="preserve">
Overnight Education Program D - Two night student</t>
  </si>
  <si>
    <t>Fort William Historical Park - Overnight Program D - OVP/SUB two night student (no meals)</t>
  </si>
  <si>
    <t xml:space="preserve">
Overnight Education Program D - Two night chaperone</t>
  </si>
  <si>
    <t>Fort William Historical Park - Overnight Program D - OVP/SUB two night chaperone (no meals)</t>
  </si>
  <si>
    <t>Programs Craft Material Fee - Crafts A</t>
  </si>
  <si>
    <t>Fort William Historical Park - Crafts A</t>
  </si>
  <si>
    <t>Programs Craft Material Fee - Crafts B</t>
  </si>
  <si>
    <t>Fort William Historical Park - Crafts B</t>
  </si>
  <si>
    <t>Day Camp (10 day)</t>
  </si>
  <si>
    <t>Fort William Historical Park - Day Camp (10 day)*</t>
  </si>
  <si>
    <t>Day Camp (5 Day)</t>
  </si>
  <si>
    <t>Fort William Historical Park - Day Camp (5 Day)*</t>
  </si>
  <si>
    <t>Day Camp (4 Day)</t>
  </si>
  <si>
    <t>Fort William Historical Park - Day Camp (4 Day)*</t>
  </si>
  <si>
    <t xml:space="preserve">
Artisan Workshops - Workshop A</t>
  </si>
  <si>
    <t>Fort William Historical Park - Workshop A</t>
  </si>
  <si>
    <t xml:space="preserve">
Artisan Workshops - Workshop C</t>
  </si>
  <si>
    <t>Fort William Historical Park - Workshop C</t>
  </si>
  <si>
    <t xml:space="preserve">
Artisan Workshops - Workshop D</t>
  </si>
  <si>
    <t>Fort William Historical Park - Workshop D</t>
  </si>
  <si>
    <t>Special Events Adult (13 - 59 years old)</t>
  </si>
  <si>
    <t>Fort William Historical Park - Adult (13 - 59 years old)</t>
  </si>
  <si>
    <t>Special Events Senior (60+ years old)</t>
  </si>
  <si>
    <t>Fort William Historical Park - Senior (60+ years old)</t>
  </si>
  <si>
    <t>Special Events Student (13+ years old with student ID)</t>
  </si>
  <si>
    <t>Fort William Historical Park - Student (13+ years old with student ID)</t>
  </si>
  <si>
    <t>Special Events Youth (6 - 12 years old)</t>
  </si>
  <si>
    <t>Fort William Historical Park - Youth (6 - 12 years old)</t>
  </si>
  <si>
    <t>Special Events Child (5 years and younger)</t>
  </si>
  <si>
    <t>Fort William Historical Park - Child (5 years and younger)</t>
  </si>
  <si>
    <t>Special Events Complimentary (Passes, assistants, volunteers etc.)</t>
  </si>
  <si>
    <t>Fort William Historical Park - Complimentary (Passes, assistants, volunteers etc.)</t>
  </si>
  <si>
    <t>Interpreted Events Adult (13 - 59 years old)</t>
  </si>
  <si>
    <t>Interpreted Events Senior (60+ years old)</t>
  </si>
  <si>
    <t>Interpreted Events Student (13+ years old with student ID)</t>
  </si>
  <si>
    <t>Interpreted Events Youth (6 - 12 years old)</t>
  </si>
  <si>
    <t>Interpreted Events Child (5 years and younger)</t>
  </si>
  <si>
    <t>Entertainment Program A</t>
  </si>
  <si>
    <t>Fort William Historical Park - Entertainment Program A</t>
  </si>
  <si>
    <t>Entertainment Program B</t>
  </si>
  <si>
    <t>Fort William Historical Park - Entertainment Program B</t>
  </si>
  <si>
    <t>Entertainment Program F</t>
  </si>
  <si>
    <t>Fort William Historical Park - Entertainment Program F</t>
  </si>
  <si>
    <t>Bus Services</t>
  </si>
  <si>
    <t>Fort William Historical Park - Bus Service (hourly coach w/driver)</t>
  </si>
  <si>
    <t>Collections Services (Rentals)</t>
  </si>
  <si>
    <t>Fort William Historical Park - Rentals (small)</t>
  </si>
  <si>
    <t>Canoe Charter</t>
  </si>
  <si>
    <t>Fort William Historical Park - Canoe Charter</t>
  </si>
  <si>
    <t>Facility Usage Fees - Photo Shoot</t>
  </si>
  <si>
    <t xml:space="preserve">Fort William Historical Park - Photo Shoot </t>
  </si>
  <si>
    <t>Facility Usage Fees - Photo Shoot (after 5 p.m.)</t>
  </si>
  <si>
    <t>Fort William Historical Park - Photo Shoot - after 5 p.m.</t>
  </si>
  <si>
    <t>Facility Usage Fees - Wigwam</t>
  </si>
  <si>
    <t>Fort William Historical Park - Learning Wigwam (half day)</t>
  </si>
  <si>
    <t>Facility Usage Fees - Outdoor Space (small)</t>
  </si>
  <si>
    <t>Fort William Historical Park - Outdoor Space Rental (limited, small)</t>
  </si>
  <si>
    <t>Facility Usage Fees - Outdoor Space (medium)</t>
  </si>
  <si>
    <t>Fort William Historical Park - Outdoor Space Rental (limited, medium)</t>
  </si>
  <si>
    <t>Facility Usage Fees - Outdoor Space (large)</t>
  </si>
  <si>
    <t>Fort William Historical Park - Outdoor Space Rental (limited large)</t>
  </si>
  <si>
    <t>Materials Usage Fees - Tents</t>
  </si>
  <si>
    <t>Fort William Historical Park - Tent Rentals</t>
  </si>
  <si>
    <t>Materials Usage Fees - Chairs</t>
  </si>
  <si>
    <t>Fort William Historical Park - Outdoor Chair Rentals</t>
  </si>
  <si>
    <t>Materials Usage Fees - Tables</t>
  </si>
  <si>
    <t>Fort William Historical Park - Portable Tables</t>
  </si>
  <si>
    <t>Materials Usage Fees - Filepit/Rings</t>
  </si>
  <si>
    <t xml:space="preserve">Fort William Historical Park - Firepit/Ring </t>
  </si>
  <si>
    <t>Materials Usage Fees - Canoes (half day)</t>
  </si>
  <si>
    <t>Fort William Historical Park - Rental Canoes Half Day</t>
  </si>
  <si>
    <t>Materials Usage Fees - Canoes (full day)</t>
  </si>
  <si>
    <t>Fort William Historical Park - Rental Canoes Full Day</t>
  </si>
  <si>
    <t>Event Services Packages</t>
  </si>
  <si>
    <t>Fort William Historical Park - Small Event Services</t>
  </si>
  <si>
    <t>Open Fees (based on market value)</t>
  </si>
  <si>
    <t>Fort William Historical Park - Rentals and 3rd Party Event Services</t>
  </si>
  <si>
    <t>Commissions - Food and Beverage Services</t>
  </si>
  <si>
    <t xml:space="preserve">Fort William Historical Park - % of Gross Sales 
</t>
  </si>
  <si>
    <t>Commissions - Vending Services</t>
  </si>
  <si>
    <t>Postsecondary Education Quality Assessment Board - Non-refundable application fee for assessment of degree being offered</t>
  </si>
  <si>
    <t>Non-refundable application fee for Ontario colleges, private and out-of-province institutions to Postsecondary Education Quality Assessment Board to conduct a full quality assessment of proposed/renewed postsecondary degree programs prior to consideration of Ministerial consent to offer degree programs in Ontario</t>
  </si>
  <si>
    <t>Private Career Colleges - Registration and Renewals - Application for renewal of registration</t>
  </si>
  <si>
    <t>Private Career Colleges - Registration and Renewals - Application for renewal of registration - Flight Training Institutions</t>
  </si>
  <si>
    <t>Flight Training Private Career Colleges annual renewal fee for one campus and one program</t>
  </si>
  <si>
    <t>Private Career Colleges - Registration and Renewals - Registration to operate new Private Career College</t>
  </si>
  <si>
    <t>Private Career Colleges - Registration and Renewals - New Private Career College facility inspection fee (includes new campus and change of location)</t>
  </si>
  <si>
    <t>Private Career Colleges - Registration and Renewals - Registration to operate new Private Career College - Flight Training Institutions</t>
  </si>
  <si>
    <t>Application fee for registration of a new Flight Training Private Career College (includes one campus and one program)</t>
  </si>
  <si>
    <t xml:space="preserve">Private Career Colleges - Registration and Renewals - Registration to operate new campus </t>
  </si>
  <si>
    <t>Private Career Colleges - Registration and Renewals - Registration to operate new campus - Flight Training Instituions</t>
  </si>
  <si>
    <t>Application fee for registration of a new campus of a Flight Training Private Career College (includes one program)</t>
  </si>
  <si>
    <t>Private Career Colleges - Registration and Renewals - Approval of a new program</t>
  </si>
  <si>
    <t>Private Career Colleges - Registration and Renewals - Approval of a new program - Flight Training Institutions</t>
  </si>
  <si>
    <t>Approval fee for each additional program at a Flight Training Private Career College. Flight Training Institutions program fees are not tracked separately.</t>
  </si>
  <si>
    <t>Private Career Colleges - Registration and Renewals - Approval of a program offered at an existing campus</t>
  </si>
  <si>
    <t>Application fee if the program is already being offered by the Private Career College. Based on actual number of transactions. One transaction can include multiple services.  Refunds are also included in the revenue and are counted as a separate transaction.  Also includes flight training institutions revenue</t>
  </si>
  <si>
    <t>Private Career Colleges - Registration and Renewals - Application for renewal of program - Flight Training Institutions</t>
  </si>
  <si>
    <t>Annual renewal fee for each additional program at a Flight Training Private Career College. Flight Training Institutions program fees are not tracked separately.</t>
  </si>
  <si>
    <t xml:space="preserve">Private Career Colleges - Registration and Renewals - Application for renewal of program </t>
  </si>
  <si>
    <t>Private Career Colleges - Key Performance Indicators (KPI) - Graduate Survey *</t>
  </si>
  <si>
    <t>Private Career Colleges - Key Performance Indicators (KPI) - Employer Survey *</t>
  </si>
  <si>
    <t>Private Career Colleges - Key Performance Indicators - Administrative Fee</t>
  </si>
  <si>
    <t>Administrative fee associated with cost recovery for surveys conducted of recent Private Career Colleges graduates and their employers. Administrative fees are not tracked separately.</t>
  </si>
  <si>
    <t>Oversize/Overweight Permits - Single Trip (less than 500km)</t>
  </si>
  <si>
    <t>Fee for Oversize\Over weight vehicles with a single trip less than 100km</t>
  </si>
  <si>
    <t>Oversize/Overweight Permits - Single Trip (between 100km and 500km)</t>
  </si>
  <si>
    <t>Fee for Oversize\Over weight vehicles with a single trip between 100km and  500km</t>
  </si>
  <si>
    <t>Oversize/Overweight Permits - Single Trip (greater than 500km)</t>
  </si>
  <si>
    <t>Fee for Oversize\Over weight vehicles with a single trip greater than  500km</t>
  </si>
  <si>
    <t>Oversize/Overweight Permits - Single Trip (over stated vehicle dimensions)</t>
  </si>
  <si>
    <t>Fee for Oversize\Over weight vehicles with a single trip over stated vehicle dimensions</t>
  </si>
  <si>
    <t>Oversize/Overweight Permits - Single Trip (weight over 120,000 kg)</t>
  </si>
  <si>
    <t xml:space="preserve">Fee for Oversize\Over weight vehicles with a single trip with a load weight over 120,000 kg </t>
  </si>
  <si>
    <t>Oversize/Overweight - Non-Single Trip - Annual Permit</t>
  </si>
  <si>
    <t>Oversize / Overweight Vehicle Annual Permit fee</t>
  </si>
  <si>
    <t>Oversize/Overweight - Non-Single Trip - Project Permit</t>
  </si>
  <si>
    <t>Oversize / Overweight Vehicle Project Permit fee</t>
  </si>
  <si>
    <t>Oversize/Overweight - Non-Single Trip - Vehicle Configuration</t>
  </si>
  <si>
    <t>Oversize / Overweight Special Vehicle Configuration fee</t>
  </si>
  <si>
    <t>Oversize/Overweight - Non-Single Trip - Trip Permit Amendment</t>
  </si>
  <si>
    <t>Oversize / Overweight Single Trip Permit Amendment</t>
  </si>
  <si>
    <t>Oversize/Overweight - Non-Single Trip - Certificate</t>
  </si>
  <si>
    <t>Oversize / Overweight Certificate</t>
  </si>
  <si>
    <t>Commercial 10 Day Trip Permits - Unladen Comercial Vehicle</t>
  </si>
  <si>
    <t>Temporary commercial vehicle permit for an unladen commercial motor vehicle or laden/unladen trailer</t>
  </si>
  <si>
    <t>Commercial 10 Day Trip Permits - Laden Comercial Vehicle</t>
  </si>
  <si>
    <t>Temporary commercial vehicle permit for a laden commercial vehicle</t>
  </si>
  <si>
    <t>Commercial 10 Day Trip Permits - Motor Vehicle and Trailer</t>
  </si>
  <si>
    <t>Temporary commercial vehicle permit for a combination of commercial motor vehicle and trailer or trailers</t>
  </si>
  <si>
    <t>Dealer Validation Fees - Motor Vehicle or Trailer</t>
  </si>
  <si>
    <t xml:space="preserve">Dealer vehicle validation for a motor vehicle or trailer </t>
  </si>
  <si>
    <t>Dealer Validation Fees - Motorcycle or Moped</t>
  </si>
  <si>
    <t xml:space="preserve">Dealer vehicle validation for a motorcycle or moped </t>
  </si>
  <si>
    <t>Driver's Licence Original &amp; Renewal (includes Split Driver's Licence Fee)</t>
  </si>
  <si>
    <t>Driver's licence original/renewal - validation for 5 years and driver knowledge tests</t>
  </si>
  <si>
    <t>Enhanced Driver Licence</t>
  </si>
  <si>
    <t>Beginner Driver Education</t>
  </si>
  <si>
    <t>Driver education course for new drivers</t>
  </si>
  <si>
    <t>Driver Certificate Program</t>
  </si>
  <si>
    <t>Train and Test for M2 or M licence</t>
  </si>
  <si>
    <t>MVIS Annual Certificates</t>
  </si>
  <si>
    <t>Motor vehicle inspection station annual inspection certificates. Product sold in packages of 10. Reported fee is per unit so a package sold would cost $25.00.</t>
  </si>
  <si>
    <t>MVIS Semi-Annual Certificates</t>
  </si>
  <si>
    <t>Motor vehicle inspection station semi-annual inspection certificate. Product sold in packages of 10. Reported fee is per unit so a package sold would cost $10.00.</t>
  </si>
  <si>
    <t>MVIS Structural Inspection Certificates</t>
  </si>
  <si>
    <t>Motor vehicle inspection station structural inspection certificates. Product sold in packages of 10. Reported fee is per unit so a package sold would cost $50.00.</t>
  </si>
  <si>
    <t>MVIS Safety Standard Certificates</t>
  </si>
  <si>
    <t>MVIS Original &amp; Renewals  (New &amp; Renewal application - full year)</t>
  </si>
  <si>
    <t>Motor Vehicle Inspection Station Licence (New &amp; Renewal application - full year)</t>
  </si>
  <si>
    <t>MVIS Original &amp; Renewals (New application - half year)</t>
  </si>
  <si>
    <t>Motor Vehicle Inspection Station Licence (New application - half year )</t>
  </si>
  <si>
    <t>MVIS Original &amp; Renewals - Registered Mechanic Fees</t>
  </si>
  <si>
    <t>Motor vehicle inspection station registered mechanic fee (New, Renewal, Add application - full year)</t>
  </si>
  <si>
    <t>MVIS Original &amp; Renewals - Mechanic fees</t>
  </si>
  <si>
    <t>Motor vehicle inspection station registered mechanic (New, Add application - half year)</t>
  </si>
  <si>
    <t>MVIS Original &amp; Renewals - Replacement MVIS Licences</t>
  </si>
  <si>
    <t>Replacement Motor Vehicle Inspection Station Licence</t>
  </si>
  <si>
    <t>Commercial Vehicle Operating Record (CVOR)</t>
  </si>
  <si>
    <t>Commercial Vehicle Operating Record (CVOR) Original and Renewal Certificate</t>
  </si>
  <si>
    <t xml:space="preserve">Commercial &gt;3k kg Non-International Registration Plan (IRP) </t>
  </si>
  <si>
    <t>Commercial International Registration Plan Ontario Carriers</t>
  </si>
  <si>
    <t>Annual vehicle validation fees for International Registration Plan vehicles (Ontario carriers)</t>
  </si>
  <si>
    <t>Commercial International Registration Plan Non-Ontario Carriers</t>
  </si>
  <si>
    <t>Annual vehicle validation fees for International Registration Plan vehicles (non-Ontario carriers)</t>
  </si>
  <si>
    <t xml:space="preserve">Farm &gt;3,000 kg </t>
  </si>
  <si>
    <t>Annual farm vehicle validation fee (Schedule 2 of the Highway Traffic Act, Regulation 628)</t>
  </si>
  <si>
    <t xml:space="preserve">Buses </t>
  </si>
  <si>
    <t>Annual bus validation fee (Schedule 3 of the Highway Traffic Act, Regulation 628)</t>
  </si>
  <si>
    <t>School Buses</t>
  </si>
  <si>
    <t>Annual school bus validation fee (Schedule 4 of the Highway Traffic Act, Regulation 628)</t>
  </si>
  <si>
    <t>Commercial &lt; 3,000 kg</t>
  </si>
  <si>
    <t>Annual vehicle validation fees for commercial vehicles (&lt;3,000kg) business use</t>
  </si>
  <si>
    <t>Commercial &lt;3,000 kg Personal Use Only Validation Fees - Southern Ontario</t>
  </si>
  <si>
    <t>Annual vehicle validation fees for Commercial vehicles (&lt;3,000kg) Personal Use Only in southern Ontario</t>
  </si>
  <si>
    <t>Commercial &lt;3,000 kg Personal Use Only Validation Fees - Northern Ontario</t>
  </si>
  <si>
    <t>Annual vehicle validation fees for Commercial vehicles (&lt;3,000kg) Personal Use Only in northern Ontario</t>
  </si>
  <si>
    <t>Passenger Car Validation - Southern Ontario</t>
  </si>
  <si>
    <t>Annual vehicle validation fee for passenger vehicles in southern Ontario</t>
  </si>
  <si>
    <t>Historic Car Validation - Southern Ontario</t>
  </si>
  <si>
    <t>Annual vehicle validation fee for historic vehicles</t>
  </si>
  <si>
    <t>Passenger Car Validation - Northern Ontario</t>
  </si>
  <si>
    <t>Annual vehicle validation fee for passenger vehicles in northern Ontario</t>
  </si>
  <si>
    <t>Motorcycle Validation Fees - Southern Ontario</t>
  </si>
  <si>
    <t>Annual motorcycle validation fee in southern Ontario</t>
  </si>
  <si>
    <t>Moped Validation Fees - Southern Ontario</t>
  </si>
  <si>
    <t>Annual moped validation fee (motor-assisted bicycle)</t>
  </si>
  <si>
    <t>Motorcycle Validation Fees - Northern Ontario</t>
  </si>
  <si>
    <t>Annual motorcycle validation fee in northern Ontario</t>
  </si>
  <si>
    <t>Passenger 10-day Trip Vehicle Permits</t>
  </si>
  <si>
    <t>Temporary vehicle permit for a motor vehicle or trailer</t>
  </si>
  <si>
    <t>Driver's Licence Replacement</t>
  </si>
  <si>
    <t>Driver Licence Reinstatement After Suspension</t>
  </si>
  <si>
    <t>Permit Issue – Motor Vehicle / Dealer</t>
  </si>
  <si>
    <t>Vehicle permit issue for a motor vehicle or trailer</t>
  </si>
  <si>
    <t>Permit Issue – Motor Vehicle / Dealer - Vehicle number plate</t>
  </si>
  <si>
    <t>Purchase of a vehicle number plate and vehicle permit by a Motor Vehicle Dealer or Manufacturer</t>
  </si>
  <si>
    <t>Permit Issue - Motorized Snow Vehicle</t>
  </si>
  <si>
    <t>Vehicle permit and number plate for a motorized snow vehicle (registration)</t>
  </si>
  <si>
    <t>Permit Issue - Off-road Vehicle</t>
  </si>
  <si>
    <t>Vehicle permit and plate for an off-road vehicle</t>
  </si>
  <si>
    <t>Vehicle Number Plate - Cost</t>
  </si>
  <si>
    <t>Cost of a Vehicle Number Plate (new and replacement)</t>
  </si>
  <si>
    <t>Vehicle Number Plate - Year of Manufacture</t>
  </si>
  <si>
    <t xml:space="preserve">Year of manufacture vehicle number plate </t>
  </si>
  <si>
    <t>Vehicle Permit and Number Plate for a Trailer</t>
  </si>
  <si>
    <t>Off Road/Snow Vehicle Validation Fees - Motorized Snow Vehicle</t>
  </si>
  <si>
    <t>Motorized snow vehicle annual validation</t>
  </si>
  <si>
    <t>Off Road/Snow Vehicle Validation Fees - Off-road Vehicle</t>
  </si>
  <si>
    <t>Off road vehicle validation</t>
  </si>
  <si>
    <t>Trailer Validation Fees</t>
  </si>
  <si>
    <t>Used Vehicle Information Package (UVIP)</t>
  </si>
  <si>
    <t>Vehicle Package containing vehicle detail and history that is required when you are selling a used vehicle</t>
  </si>
  <si>
    <t>Driver Abstracts</t>
  </si>
  <si>
    <t>$12.00 + $2.00 admin fee</t>
  </si>
  <si>
    <t>Vehicle Abstracts</t>
  </si>
  <si>
    <t>Vehicle abstracts report (vehicle history search)</t>
  </si>
  <si>
    <t>Discretionary Item (Vehicle Number Plate) - Personlized Licence Plate</t>
  </si>
  <si>
    <t>Own choice vehicle plates (plates and permit with requested number)-Personalized Licence Plate</t>
  </si>
  <si>
    <t>Discretionary Item (Vehicle Number Plate)</t>
  </si>
  <si>
    <t>Own choice vehicle plates (plates and permit with requested number and graphic)</t>
  </si>
  <si>
    <t>Discretionary Items (CVOR Abstract)</t>
  </si>
  <si>
    <t>Commercial Vehicle Operating Record (CVOR) Abstract</t>
  </si>
  <si>
    <t>Discretionary Items (CVOR Abstract and Report)</t>
  </si>
  <si>
    <t xml:space="preserve">Commercial Vehicle Operating Record abstract and report only available to the Carrier </t>
  </si>
  <si>
    <t>Discretionary Items - Refund Administration Fee</t>
  </si>
  <si>
    <t>Refund Administration Fee</t>
  </si>
  <si>
    <t>Discretionary Items - Drivers Licence Check</t>
  </si>
  <si>
    <t>Drivers Licence Check ( Telephone and Internet)</t>
  </si>
  <si>
    <t>Revenue related to external service providers</t>
  </si>
  <si>
    <t>Various contract agreements relating to access to driver and vehicle information products</t>
  </si>
  <si>
    <t>Building and land use permit</t>
  </si>
  <si>
    <t>1) Residential/Agricultural
2) Commercial Temporary
3) Commercial</t>
  </si>
  <si>
    <t>Encroachment Permit</t>
  </si>
  <si>
    <t>1) Residential Encroachments onto to provincial highway property
2) Commercial Encroachments onto to provincial highway property
3) Encroachments onto to provincial highway property</t>
  </si>
  <si>
    <t>Entrance Permit</t>
  </si>
  <si>
    <t>Right-of-Way Fees</t>
  </si>
  <si>
    <t>Annual fees are dependent on prescribed rates (which vary from agreement to agreement) and the number/length of utility installations of each company.</t>
  </si>
  <si>
    <t>Revenue from lease agreements with several utility companies, allowing utility infrastructure (eg. pipelines, fibre optics, telecommunication towers) within the highway right-of-way where it would normally not be permitted by MTO policy (eg. along 400-series highways).
MTO has agreements with 10 companies that pay these fees.</t>
  </si>
  <si>
    <t>Sign Permit</t>
  </si>
  <si>
    <t>1) Location Sign
2) Guide / Private Roadway / Personal Direction / Radio Station Sign New
3) Billboard Sign on Right of way (New and Renewal)
4) Billboard Sign off Right of way (New and Renewal)</t>
  </si>
  <si>
    <t>Tolling Revenue</t>
  </si>
  <si>
    <t>$3.92 per trip</t>
  </si>
  <si>
    <t>Ontario Photo Card</t>
  </si>
  <si>
    <t>Government-issued identification</t>
  </si>
  <si>
    <t xml:space="preserve">Annual Registration Fees for Gas Marketers </t>
  </si>
  <si>
    <t>Licencees pay an annual registration fee of $800 per licence held. All electricity generators with a nameplate capacity of 10 MW or less are excluded from this fee.</t>
  </si>
  <si>
    <t>Annual Registration Fees for Electricity Transmitters</t>
  </si>
  <si>
    <t>Annual Registration Fees for Electricity Retailers (includes Unit Sub-Meter Providers)</t>
  </si>
  <si>
    <t>Annual Registration Fees for Electricity Wholesalers</t>
  </si>
  <si>
    <t>Annual Registration Fees for Electricity Generators (includes Feed-in Tariff Program and Electricity Storage)</t>
  </si>
  <si>
    <t>Annual Registration Fees for Electricity Distributers</t>
  </si>
  <si>
    <t>Annual Registration Fees for IESO</t>
  </si>
  <si>
    <t>Annual Registration Fees for Smart Metering Entity</t>
  </si>
  <si>
    <t xml:space="preserve">New Licence Application Fee for Gas Marketers </t>
  </si>
  <si>
    <t>For each application filed with the OEB, the applicant must submit an application fee of $1,000. All electricity generators with a nameplate capacity of 10 MW or less are paying $100.</t>
  </si>
  <si>
    <t>New Licence Application Fee for Electricity Retailers (includes Unit Sub-Meter Providers)</t>
  </si>
  <si>
    <t>New Licence Application Fee for Electricity Wholesalers</t>
  </si>
  <si>
    <t>New Licence Application Fee for Electricity Generators (includes Feed-in Tariff Program &amp; Electricity Storage)</t>
  </si>
  <si>
    <t>New Licence Application Fee for Electricity Distributers</t>
  </si>
  <si>
    <t xml:space="preserve"> Electricity Generators companies with a nameplate capacity of 10 MW or less , must submit an application fee of $100.</t>
  </si>
  <si>
    <t xml:space="preserve">Renewal Licence Application Fee for Gas Marketers </t>
  </si>
  <si>
    <t>For each renewal application filed with the OEB, the applicant must submit a renewal fee of $200. As a condition of the reduced renewal fee, the applicant has to pay the annual registration fee of $800.</t>
  </si>
  <si>
    <t>Renewal Licence Application Fee for Electricity Retailers (includes Unit Sub-Meter Providers)</t>
  </si>
  <si>
    <t>Renewal Licence Application Fee for Electricity Wholesalers</t>
  </si>
  <si>
    <t>Metrolinx</t>
  </si>
  <si>
    <t>Trackage Fee</t>
  </si>
  <si>
    <t>Fees charged to other rail companies for use of track throughout various parts of the GO rail network - mainly charged to CP/CN/VIA Rail.  Contracts are in place that outline the various per/km rates throughout the network that are charged to these other rail companies.</t>
  </si>
  <si>
    <t>Farecard Overdraft Fee</t>
  </si>
  <si>
    <t>Registered cardholders are provided the benefit of taking one trip when the cost of the trip exceeds the balance on the card. If users hit a negative balance, they are charged a $0.25 fee the next time they load their card. PRESTO allows users to take one trip going into a negative balance so customers are not left stranded.</t>
  </si>
  <si>
    <t xml:space="preserve"> PRESTO Farecard Fee Revenue</t>
  </si>
  <si>
    <t xml:space="preserve">GO Transit earns a commission fee of 2% on balances loaded to PRESTO cards through GO Transit. This is an intercompany transaction recorded as revenue by GO Transit and expense by PRESTO. </t>
  </si>
  <si>
    <t>Group Sale Admission</t>
  </si>
  <si>
    <t>Admission</t>
  </si>
  <si>
    <t>FNL Admission</t>
  </si>
  <si>
    <t>General Admission</t>
  </si>
  <si>
    <t>Exhibition Admission</t>
  </si>
  <si>
    <t xml:space="preserve">Promotion Admission </t>
  </si>
  <si>
    <t>Live Nation - Lease Fee</t>
  </si>
  <si>
    <t>Rent</t>
  </si>
  <si>
    <t>Profit share</t>
  </si>
  <si>
    <t>Live Nation - Charge back</t>
  </si>
  <si>
    <t>Property tax</t>
  </si>
  <si>
    <t>Utilities</t>
  </si>
  <si>
    <t>Ontario Science Centre</t>
  </si>
  <si>
    <t>Admissions</t>
  </si>
  <si>
    <t>Visitor entrance fees</t>
  </si>
  <si>
    <t>Parking</t>
  </si>
  <si>
    <t>Visitor parking fees</t>
  </si>
  <si>
    <t>Educational Programs</t>
  </si>
  <si>
    <t>School group admissions and program revenue</t>
  </si>
  <si>
    <t>Creative Learning Experiences</t>
  </si>
  <si>
    <t>Science based recreational and family program activities</t>
  </si>
  <si>
    <t>OMNIMAX - Movie theatre</t>
  </si>
  <si>
    <t>Movie theatre fees</t>
  </si>
  <si>
    <t>Development - Sponsorships, Fundraising and Donations</t>
  </si>
  <si>
    <t xml:space="preserve">Revenue includes one time and multi year corporate sponsorships, fundraising activities and donations from individuals  </t>
  </si>
  <si>
    <t>Membership</t>
  </si>
  <si>
    <t>14,610 member households</t>
  </si>
  <si>
    <t>Membership fees to Science Centre.  Membership includes free admission.</t>
  </si>
  <si>
    <t>Food &amp; Retail</t>
  </si>
  <si>
    <t>Concession fee. These fees are fixed and variable as per contract.</t>
  </si>
  <si>
    <t>Primary/Junior Assessment Fee</t>
  </si>
  <si>
    <t>Assessment Participation Fee. Fee per test booklet includes distribution, scoring and reporting of assessment. Note: fees to participate are only charged to non-publicly funded schools and fluctuates yearly based on the number of non-public schools that decide to participate in the EQAO assessment.</t>
  </si>
  <si>
    <t>Grade 9 Assessment Fee</t>
  </si>
  <si>
    <t>Assessment Participation Fee. Fee per test booklet includes distribution, scoring and reporting of assessment. Note: fees to participate are charged to non-publicly funded schools for non-Ontario residents  writing overseas and fluctuates yearly based on the number of non-public schools for non-Ontario residents that decide to participate in the EQAO assessment.</t>
  </si>
  <si>
    <t>Primary/Junior Individual Student Report Reprint Fee</t>
  </si>
  <si>
    <t>Individual Student Report Reprint Fee. Fees will fluctuate based on schools who require a reprint.</t>
  </si>
  <si>
    <t>Grade 9 Individual Student Report Reprint Fee</t>
  </si>
  <si>
    <t xml:space="preserve">Broadcaster Distribution Undertakings ("BDU(s)"): 
</t>
  </si>
  <si>
    <t xml:space="preserve">Monthly wholesale subscriber fees from BDUs located outside of Ontario range from $0.11 to $2.50. </t>
  </si>
  <si>
    <t>The Revenues from these Service Fees are in respect of  wholesale subscriber fees  paid by BDUs and are known as Affiliate Fees.  BDU  fees reflect:  analog, digital, standalone, package, residential, commercial, anglophone, francophone.</t>
  </si>
  <si>
    <t>Independent Learning Center (ILC) (Domestic Standalone Students)</t>
  </si>
  <si>
    <t>Fee per course/per student. Total revenues also include a small number of nominal fees for incidentals like transcripts and assessments.  Total revenue includes refunds for courses registered but not taken.</t>
  </si>
  <si>
    <t>Independent Learning Center (ILC)  (Domestic Day School - Public)</t>
  </si>
  <si>
    <t>Fee per course/per student</t>
  </si>
  <si>
    <t>Independent Learning Center (ILC)  (Domestic Day School - Private)</t>
  </si>
  <si>
    <t>Independent Learning Center (ILC)  (International Students)</t>
  </si>
  <si>
    <t>Fee per course/per student. Total revenues also include a small number of nominal fees for incidentals like transcripts and assessments.  Some rates were discounted for limited students.</t>
  </si>
  <si>
    <t xml:space="preserve">General Educational Development (GED) Registrations </t>
  </si>
  <si>
    <t xml:space="preserve">Fee per exam. Total revenues also include a small number of nominal fees for incidentals like transcripts and assessments and rescheduling fees. Total revenue and transactions include deferrals of GDE tests registered in one year but deferred to be taken and paid in the next year. </t>
  </si>
  <si>
    <t>Course Material Sales</t>
  </si>
  <si>
    <t>Name reservation</t>
  </si>
  <si>
    <t>Name reservation - section 12(1)​ of the Co-operative Corporations Act</t>
  </si>
  <si>
    <t>Restated articles of incorporation</t>
  </si>
  <si>
    <t>Restated articles of incorporation - section 155(3)​</t>
  </si>
  <si>
    <t>Amendments of articles</t>
  </si>
  <si>
    <t>Amendments of articles - section 154(1)​</t>
  </si>
  <si>
    <t>Certificate for continuation</t>
  </si>
  <si>
    <t>Certificate for continuation - section 158(1)​</t>
  </si>
  <si>
    <t>Application for a certificate of amendment to convert to OBCA corporation</t>
  </si>
  <si>
    <t>Application for a certificate of amendment to convert to OBCA corporation - section 152(1)​</t>
  </si>
  <si>
    <t xml:space="preserve">Document searches </t>
  </si>
  <si>
    <t>Document searches - section 181(1)​</t>
  </si>
  <si>
    <t>Certification of copies or microfiche copies</t>
  </si>
  <si>
    <t>Certification of copies or microfiche copies - section 181(2)​</t>
  </si>
  <si>
    <t>Certificate in respect of a co-op</t>
  </si>
  <si>
    <t>Certificate in respect of a co-op - section 6(1)​</t>
  </si>
  <si>
    <t>Offering statement (if value of securities is more than $50,000)</t>
  </si>
  <si>
    <t>Offering statement (if value of securities is more than $50,000) - section 34(1)</t>
  </si>
  <si>
    <t>Incorporating a new co-operative</t>
  </si>
  <si>
    <t>Cost of incorporating a new co-operative - section 4(1)​</t>
  </si>
  <si>
    <t>Orders  for removal of records</t>
  </si>
  <si>
    <t>Orders - section 118(3) for removal of records</t>
  </si>
  <si>
    <t>Orders - for removal of records</t>
  </si>
  <si>
    <t xml:space="preserve">Section 118(3) for rescinding an order for removal of records   </t>
  </si>
  <si>
    <t>Orders - to revive co-operative</t>
  </si>
  <si>
    <t>Orders - section 167(3) to revive co-operative</t>
  </si>
  <si>
    <t>Authorization by Minister to transfer out of jurisdiction</t>
  </si>
  <si>
    <t>Authorization by Minister to transfer out of jurisdiction section 159​</t>
  </si>
  <si>
    <t>Incorporations - Applying for the incorporation of a new credit union/caisse populaire</t>
  </si>
  <si>
    <t>Incorporations - Applying for the incorporation of a new credit union/caisse populaire - section 15(1)</t>
  </si>
  <si>
    <t>Incorporations - Approval of the articles of incorporation</t>
  </si>
  <si>
    <t>Incorporations - Approval of the articles of incorporation - section 16(1)</t>
  </si>
  <si>
    <t xml:space="preserve">Offering Statements 
</t>
  </si>
  <si>
    <t xml:space="preserve">Material Change </t>
  </si>
  <si>
    <t>Approval for Amalgamation</t>
  </si>
  <si>
    <t>Approval for Amalgamation  Sec 309</t>
  </si>
  <si>
    <t>Applications - Stated Capital Reduction</t>
  </si>
  <si>
    <t>Applications - Stated Capital Reduction  Sec 72</t>
  </si>
  <si>
    <t>Applications - Approval to Deal in Goods or Trade  Sec 174</t>
  </si>
  <si>
    <t>Applications - Language and Form of Name</t>
  </si>
  <si>
    <t>Applications - Language and Form of Name  Sec 19</t>
  </si>
  <si>
    <t>Applications - Restriction on Names</t>
  </si>
  <si>
    <t>Applications - Restriction on Names  Sec 21</t>
  </si>
  <si>
    <t>Applications - Reserving a Name</t>
  </si>
  <si>
    <t>Applications - Reserving a Name  Sec 22</t>
  </si>
  <si>
    <t>Applications - Approval of Holding Own Shares</t>
  </si>
  <si>
    <t>Applications - Approval of Holding Own Shares  Sec 61</t>
  </si>
  <si>
    <t>Examining and passing on applications or documents not specifically referred to in the Fee Schedule</t>
  </si>
  <si>
    <t>Certificates of Registration</t>
  </si>
  <si>
    <t>Certificates of Registration
Note: The current fee of $25 under Financial Services Commission of Ontario Act, 1997, subsection 27(1) overwrites the $50 fee as stated in the Credit Unions and Casisses Populaires Act, 1994, section 321(6)</t>
  </si>
  <si>
    <t>Applications - Payment to Withdrawing or Expelled Member</t>
  </si>
  <si>
    <t>Applications - Payment to Withdrawing or Expelled Member - Sec 48 (6)</t>
  </si>
  <si>
    <t>Approval for Capital Variation</t>
  </si>
  <si>
    <t>Approval for Capital Variation Sec 86</t>
  </si>
  <si>
    <t>Release from supervision</t>
  </si>
  <si>
    <t>Release from supervision Sec 285 (4)</t>
  </si>
  <si>
    <t>Approval for subsidiary</t>
  </si>
  <si>
    <t>Approval for subsidiary Sec 200</t>
  </si>
  <si>
    <t>Approval for Purchase or sale of assets</t>
  </si>
  <si>
    <t>Approval for Purchase or sale of assets Sec 203</t>
  </si>
  <si>
    <t>Applications to Change Line of Business</t>
  </si>
  <si>
    <t>Applications to Change Line of Business Reg 76/95 (1.1)</t>
  </si>
  <si>
    <t>Applications - Deeming Affiliation</t>
  </si>
  <si>
    <t>Applications - Deeming Affiliation Sec 5</t>
  </si>
  <si>
    <t>Applications - Variation from Prescribed Lending Limit</t>
  </si>
  <si>
    <t>Applications - Variation from Prescribed Lending Limit Sec 195</t>
  </si>
  <si>
    <t>Applications - Bond of Association</t>
  </si>
  <si>
    <t>Applications - Bond of Association Sec 30</t>
  </si>
  <si>
    <t>Applications - Borrowing Power</t>
  </si>
  <si>
    <t>Applications - Borrowing Power Sec 183</t>
  </si>
  <si>
    <t>Applications - Loans to Members</t>
  </si>
  <si>
    <t>Applications - Loans to Members Sec 194</t>
  </si>
  <si>
    <t>Applications - Withdrawals by Negotiable Instrument</t>
  </si>
  <si>
    <t>Applications - Withdrawals by Negotiable Instrument Sec 182</t>
  </si>
  <si>
    <t>Applications - Initial registry of a corporation</t>
  </si>
  <si>
    <t>Applications - Initial registry of a corporation Sec 31 (5)</t>
  </si>
  <si>
    <t>Certificate issued by the Superintendent other than the certificate respecting the registration of a corporation​</t>
  </si>
  <si>
    <t>Examining and passing on applications or documents not specifically referred to in the Fee Schedule​</t>
  </si>
  <si>
    <t>Application to approve a restricted party transaction</t>
  </si>
  <si>
    <t>Application to approve a restricted party transaction Sec 145 (1)​</t>
  </si>
  <si>
    <t>Supplementary letters patent to modify or alter the share structure of the corporation</t>
  </si>
  <si>
    <t>Supplementary letters patent to modify or alter the share structure of the corporation Sec 10(3)(a)to(h)​</t>
  </si>
  <si>
    <t>Applications - Change a loan corporation to a trust corporation or vice versa</t>
  </si>
  <si>
    <t>Applications - Change a loan corporation to a trust corporation or vice versa  Sec 31 (2)</t>
  </si>
  <si>
    <t>Applications - changing the terms, conditions and restrictions of registration</t>
  </si>
  <si>
    <t>Applications - changing the terms, conditions and restrictions of registration -Section 31 (3)​</t>
  </si>
  <si>
    <t>Revival of registration after dissolution</t>
  </si>
  <si>
    <t>Revival of registration after dissolution  Sec 15 (3)​</t>
  </si>
  <si>
    <t>Processing an application for an increase in borrowing multiple</t>
  </si>
  <si>
    <t>Processing an application for an increase in borrowing multiple Sec 157 (3)​</t>
  </si>
  <si>
    <t>Application to obtain consent of Superintendent to the transfer of shares where the transfer does not result in a change of control</t>
  </si>
  <si>
    <t>Application to obtain consent of Superintendent to the transfer of shares where the transfer does not result in a change of control Sec 63​</t>
  </si>
  <si>
    <t>Filing and processing an application for supplementary letters patent</t>
  </si>
  <si>
    <t>Filing and processing an application for supplementary letters patent Sec 10 (5​)</t>
  </si>
  <si>
    <t>Application for letters patent of incorporation for a loan corporation</t>
  </si>
  <si>
    <t>Application for letters patent of incorporation for a loan corporation Sec 8​</t>
  </si>
  <si>
    <t>Issuance of letters patent of incorporation for a loan corporation</t>
  </si>
  <si>
    <t>Issuance of letters patent of incorporation for a loan corporation Sec 9​</t>
  </si>
  <si>
    <t>Supplementary letters patent - Change in corporation’s name</t>
  </si>
  <si>
    <t>Supplementary letters patent - Change in corporation’s name Sec 10(1)(a)</t>
  </si>
  <si>
    <t>Supplementary letters patent - Continue a provincial loan corporation as a trust corporation</t>
  </si>
  <si>
    <t>Supplementary letters patent - Continue a provincial loan corporation as a trust corporation Sec 10(1)(b)</t>
  </si>
  <si>
    <t>Supplementary letters patent - Continue a provincial trust corporation as a loan corporation</t>
  </si>
  <si>
    <t>Supplementary letters patent - Continue a provincial trust corporation as a loan corporation Sec 10(1)(c)</t>
  </si>
  <si>
    <t>Supplementary letters patent - Change the municipality or township in which the principal place of business of the corporation is to be location</t>
  </si>
  <si>
    <t>Supplementary letters patent - Change the municipality or township in which the principal place of business of the corporation is to be location Sec 10(1)(d)</t>
  </si>
  <si>
    <t>Supplementary letters patent - Amalgamate two or more corporations and to continue them as one corporation</t>
  </si>
  <si>
    <t>Supplementary letters patent - Amalgamate two or more corporations and to continue them as one corporation Sec 10 (2)​</t>
  </si>
  <si>
    <t>Application to obtain consent of Superintendent to the transfer of shares where such transfer results in the change of control of the corporation</t>
  </si>
  <si>
    <t>Application to obtain consent of Superintendent to the transfer of shares where such transfer results in the change of control of the corporation Sec 63​</t>
  </si>
  <si>
    <t>Examining the Loan or Trust Register or the public file of a corporation</t>
  </si>
  <si>
    <t>Examining the Loan or Trust Register or the public file of a corporation Sec 139 (2)​ - $20 per register or file</t>
  </si>
  <si>
    <t>Application for a receipt​</t>
  </si>
  <si>
    <t>Application for a Sec 110 receipt​</t>
  </si>
  <si>
    <t>Agent and adjuster licensing fee - Agents (all)</t>
  </si>
  <si>
    <t>Agent and adjuster licensing fee - Agent companies</t>
  </si>
  <si>
    <t xml:space="preserve">Agent and adjuster licensing fee - Adjusters </t>
  </si>
  <si>
    <t>Agent and adjuster licensing fee - An Adjuster that is a proprietor, partnership, or a corporation</t>
  </si>
  <si>
    <t>Service Providers Licence Application Fee</t>
  </si>
  <si>
    <t>Service Providers Regulatory Fee</t>
  </si>
  <si>
    <t>No. location: 5328
No. of claimant: 4644</t>
  </si>
  <si>
    <t>License a new insurance company where Ontario is the primary regulator (i.e., for a provincially incorporated company) Sec 40(1)​</t>
  </si>
  <si>
    <t>Annual examination fee for Ontario incorporated life insurance companies</t>
  </si>
  <si>
    <t>Annual examination fee for Ontario incorporated life insurance companies Sec 443​
Base fee $5,000 per company plus balance of OSFI’s cost, pro-rated on gross premium revenue of the companies</t>
  </si>
  <si>
    <t>Change of Name for Agents’ Licence</t>
  </si>
  <si>
    <t>Change of Name for Agents’ Licence Sec 393​</t>
  </si>
  <si>
    <t>Agent and adjuster licensing fee - Agent partnerships</t>
  </si>
  <si>
    <t>Transfers</t>
  </si>
  <si>
    <t>Transfers Sec 422.​ Fee per transfer</t>
  </si>
  <si>
    <t>Application for arbitration</t>
  </si>
  <si>
    <t>Application for arbitration Sec 282(1). Fee per arbitration application​</t>
  </si>
  <si>
    <t>Appeal of an order of an arbitrator, for Notice of Appeal</t>
  </si>
  <si>
    <t>Appeal of an order of an arbitrator, for Notice of Appeal Sec 283. Fee per appeal application​</t>
  </si>
  <si>
    <t xml:space="preserve">Duplicate licence for Agents </t>
  </si>
  <si>
    <t>Duplicate licence for Agents Sec 393(1).​ Fee per copy</t>
  </si>
  <si>
    <t>Certificates of Authority (other Provinces)​</t>
  </si>
  <si>
    <t>Certificates of Authority (other Provinces)​. Fee per certificate or letter</t>
  </si>
  <si>
    <t>Certificate or Superintendent’s letter attesting to the Status of a Licence</t>
  </si>
  <si>
    <t>Certificate or Superintendent’s letter attesting to the Status of a Licence. Fee per certificate or letter​</t>
  </si>
  <si>
    <t>Certificate issued by the Superintendent</t>
  </si>
  <si>
    <t>Certificate issued by the Superintendent Sec 25(2). Fee per certificate</t>
  </si>
  <si>
    <t xml:space="preserve">Application to vary or revoke an order </t>
  </si>
  <si>
    <t>Application to vary or revoke an order Sec 284.​ Fee per application</t>
  </si>
  <si>
    <t>Photocopying</t>
  </si>
  <si>
    <t>Photocopying: rate manuals per category of automobile insurance​</t>
  </si>
  <si>
    <t>FSCO: Mortgage Brokers Agents MBLAA Fee (Mortgage Administrator) - new application</t>
  </si>
  <si>
    <t>FSCO: Mortgage Brokers Agents MBLAA Fee (Mortgage Administrator). Revenue listed is for new applications and application renewals.</t>
  </si>
  <si>
    <t>FSCO: Mortgage Brokers Agents MBLAA Fee (Mortgage Administrator) - renew application</t>
  </si>
  <si>
    <t>FSCO: Mortgage Brokers Agents MBLAA Fee (Mortgage Administrator)</t>
  </si>
  <si>
    <t>FSCO: Mortgage Brokers Agents MBLAA Fee (Mortgage Brokers) - new application</t>
  </si>
  <si>
    <t>FSCO: Mortgage Brokers Agents MBLAA Fee (Mortgage Brokers). Revenue listed is for new applications and application renewals.</t>
  </si>
  <si>
    <t>FSCO: Mortgage Brokers Agents MBLAA Fee (Mortgage Brokers) - renew application</t>
  </si>
  <si>
    <t>FSCO: Mortgage Brokers Agents MBLAA Fee (Mortgage Brokers)</t>
  </si>
  <si>
    <t>FSCO: Mortgage Brokers Admin MBLAA Fee (Mortgage Agent) - new application</t>
  </si>
  <si>
    <t>FSCO: Mortgage Brokers Admin MBLAA Fee (Mortgage Agent). Revenue listed is for new applications and application renewals.</t>
  </si>
  <si>
    <t>FSCO: Mortgage Brokers Admin MBLAA Fee (Mortgage Agent) - renew application</t>
  </si>
  <si>
    <t>FSCO: Mortgage Brokers Admin MBLAA Fee (Mortgage Agent)</t>
  </si>
  <si>
    <t>FSCO: Mortgage Brokers Admin MBLAA Fee (Brokerages) - new application</t>
  </si>
  <si>
    <t>FSCO: Mortgage Brokers Admin MBLAA Fee (Individual). Revenue listed is for new applications and application renewals.</t>
  </si>
  <si>
    <t>FSCO: Mortgage Brokers Admin MBLAA Fee (Brokerages) - renew application</t>
  </si>
  <si>
    <t>FSCO: Mortgage Brokers Admin MBLAA Fee (Individual)</t>
  </si>
  <si>
    <t>Fee to produce documents/labels providing names, addresses, and other pieces of information from database. Fee per request</t>
  </si>
  <si>
    <t>Fee for application for registration of a pension plan</t>
  </si>
  <si>
    <t>Fee for application for registration of a pension plan Sec 9(2)</t>
  </si>
  <si>
    <t>Fee for costs and expenses incurred by the Superintendent in connection with the investigations, preparation and issuance of a Notice of Proposal to require a pension plan to be partially or fully wound up</t>
  </si>
  <si>
    <t>Fee for costs and expenses incurred by the Superintendent in connection with the investigations, preparation and issuance of a Notice of Proposal to require a pension plan to be partially or fully wound up for any reason under Sec 69(1) except clause 69(1)(c). The fee is payable by the employer, or in the case of a MEPP, by the administrator and is payable only if an Order requiring a full or partial wind up of the pension plan is issued by the Superintendent or made or directed by the Financial Services Tribunal.</t>
  </si>
  <si>
    <t>Photocopies of documents except where a fee is specially provided under another Schedule​​</t>
  </si>
  <si>
    <t>Photocopies of documents except where a fee is specially provided under another Schedule​​. Fee is $0.50 per page; $5.00 minimum</t>
  </si>
  <si>
    <t xml:space="preserve">Certificates issued by the Superintendent </t>
  </si>
  <si>
    <t>Certificates issued by the Superintendent -Section 16​​</t>
  </si>
  <si>
    <t>Certificates issued by the Financial Services Tribunal</t>
  </si>
  <si>
    <t>Certificates issued by the Financial Services Tribunal - section 18​​</t>
  </si>
  <si>
    <t>Activity Fees</t>
  </si>
  <si>
    <t xml:space="preserve">S6.4 D-A(a) Issuer late filing or delivery of annual financial statements under NI 45-106 ss.2.9(17.5) </t>
  </si>
  <si>
    <t>S6.1 C-O1 Derivatives relief or recog or desig'n under one section of the Act, reg or rule $4,800</t>
  </si>
  <si>
    <t>S6.1 C-O2 Derivatives Relief or recognition or desig'n under 2+ sections of the Act, reg or rule $7,000</t>
  </si>
  <si>
    <t>S6.1 C-F2 MR App for exemption fm recognition as an exchange under section 21 of the Act $83K</t>
  </si>
  <si>
    <t>S6.1 C-F5 MR App for exemption fm recognition as a clearing agency Act s21.1 $83K</t>
  </si>
  <si>
    <t>S6.1 C-F3 MR App for exemption fm recog as OTC derivatives including swap and exec facilities $20K</t>
  </si>
  <si>
    <t>S6.2 C-E4 Application under subparagraph 1(10)(a)(ii) of Act - not a reporting issuer $1,000</t>
  </si>
  <si>
    <t>S6.1 C-E7 Application for approval under ss 213(3) of the Loan and Trust Corp Act $1,500</t>
  </si>
  <si>
    <t>4800 / 7000</t>
  </si>
  <si>
    <t>S6.1 C-E6 IF app relief or reg approval fm one or more sect of the Act $4,800 (1), $7,000 (2+)</t>
  </si>
  <si>
    <t>S6.2 C-B2 Exempt filing Form 45-501F1 / 45-106F1 distribution of securities of an investment fund $500</t>
  </si>
  <si>
    <t>S6.2 C-A4a IF Prelim or pro forma simplified prosp, annual info form F 81-101F1/F2 $3,800/$400per</t>
  </si>
  <si>
    <t>3800 / 650</t>
  </si>
  <si>
    <t>S6.2 C-A4b IF Prelim or pro forma prosp in F41-101F2 or Scholarship Plan F41-101F3 $3,800/$650per</t>
  </si>
  <si>
    <t>S6.4 D-A(b) Late filing of annual info form NI 51-102 or NI 81-106</t>
  </si>
  <si>
    <t>S6.4 D-C Fee for late filing Forms 45-501F1 and 45-106F1 Exempt distrib of security (Investment Fund)</t>
  </si>
  <si>
    <t>S6.2 C-E1 IF Application relief from 13-502 this Rule $1,800</t>
  </si>
  <si>
    <t>S6.1 C-I2 Any other pre-filing of IF (fee of corresponding formal filing)</t>
  </si>
  <si>
    <t>S6.1 C-A1 Issuer Preliminary or pro forma prospectus in Form 41-101F1 $3,800</t>
  </si>
  <si>
    <t>S6.2 C-A2 Issuer Additional fee if prospectus is accomp by, incorp or ref technical reports $2,500</t>
  </si>
  <si>
    <t>S6.2 C-A3 Preliminary short form prospectus in Form 44-101F1 $3,800</t>
  </si>
  <si>
    <t>S6.2 C-A5 Review of prospectus supplement in relation to specified derivatives NI 44-102 $3,800</t>
  </si>
  <si>
    <t>S6.2 C-A6 Prospectus suppl in relation to specified derivatives unrelated to issuer NI 44-102 $500</t>
  </si>
  <si>
    <t>S6.2 C-B3 Filing of a rights offering circular in Form 45-101F $3,800</t>
  </si>
  <si>
    <t>S6.2 C-C1 Provision of Notice under para 2.14(2)(a) of NI 45-106 $2,000</t>
  </si>
  <si>
    <t>S6.1 C-E6 Issuer app relief or reg approval fm one or more sect of the Act $4,800 (1), $7,000 (2+)</t>
  </si>
  <si>
    <t>S6.1 C-E8 Relief fm Part V reqm't or consent para 4(b) Ont Reg 289/00 of Business Corp Act $400</t>
  </si>
  <si>
    <t>O3 Iss Add'l charge on Relief if no particip fee</t>
  </si>
  <si>
    <t>S6.2 C-B2 Exempt filing Form 45-501F1 / 45-106F1 distribution of securities of an issuer $500</t>
  </si>
  <si>
    <t>S6.4 D-A(a) Issuer late filing or delivery of annual financial statements and interim financial info</t>
  </si>
  <si>
    <t>S6.4 D-C Fee for late filing Forms 45-501F1 and 45-106F1 Exempt distrib of security</t>
  </si>
  <si>
    <t>S6.4 D-A(l) Issuer certification filing Form 13-502F6 Sub exempt</t>
  </si>
  <si>
    <t>S6.4 D-D Issuer late filing Form 55-102F2 Insider Report</t>
  </si>
  <si>
    <t>S6.1 C-J1 Take-over bid and issuer bid circular under ss94.2(2),(3) or (4) of Act $4,500</t>
  </si>
  <si>
    <t>S6.1 C-O1 OMA relief or recog or desig'n under one section of the Act, reg or rule $4,800</t>
  </si>
  <si>
    <t>S6.1 C-O2 OMA Relief or recognition or desig'n under 2+ sections of the Act, reg or rule $7,000</t>
  </si>
  <si>
    <t>S6.1 C-O3 OMA if application under O1 / O2 is not subject to participation fee $2,000</t>
  </si>
  <si>
    <t>S6.2 C-P1 Request for a copy of Commission public records $0.50 per image</t>
  </si>
  <si>
    <t>S6.2 C-P2 Request for a search of Commission public records $7.50 / 15 minutes</t>
  </si>
  <si>
    <t>S6.2 C-P3 Request for one's own individual registration form $30</t>
  </si>
  <si>
    <t>Applic Regist for CFA relief $4.8k</t>
  </si>
  <si>
    <t>Applic Regist for CFA relief $7k</t>
  </si>
  <si>
    <t>Applic Regist for CFA relief extra $2k if no part</t>
  </si>
  <si>
    <t>New reg of firm, one or more categ of regis,$1,300</t>
  </si>
  <si>
    <t xml:space="preserve">O3 Reg Add'l charge on Relief if no particip fee </t>
  </si>
  <si>
    <t>S6.2 C-E2 Application for relief from NI 31-102, 33-109, 31-103 s3.11-3.14, s9.1, 9.2 $1,800</t>
  </si>
  <si>
    <t>S6.2 C-E3 Application for relief from NI 31-103 s3.3, 3.5, 3.6, 3.7, 3.8, 3.9 $500</t>
  </si>
  <si>
    <t>S6.1 C-K1 New registration of a firm in one or more categories $1,300</t>
  </si>
  <si>
    <t>S6.1 C-K2 Addition of one or more categories of registration $700</t>
  </si>
  <si>
    <t>S6.1 C-K3 Registration of a new rep as a dealer / adviser on behalf of a firm $200 per indiv</t>
  </si>
  <si>
    <t>S6.1 C-K5 Change in status from not a representative to being a rep of the registrant firm $200</t>
  </si>
  <si>
    <t>S6.1 C-K6 Registration as a chief compliance officer or ultimate designate person of reg firm $200</t>
  </si>
  <si>
    <t>S6.1 C-K7 Registration after amalgamation for new reg firm or continuation of existing $1,000</t>
  </si>
  <si>
    <t>S6.1 C-K8 Application for amending terms and condition of registration $800</t>
  </si>
  <si>
    <t>S6.1 C-K4 Review of permitted individual $100 per individual</t>
  </si>
  <si>
    <t>S6.1 C-L1 Notice required for Registrant acquiring regis'd firm or whose securities are acq'd $3,600</t>
  </si>
  <si>
    <t>S6.1 C-M1 Request for certified statements from the Commission or Director under s139 of Act $100</t>
  </si>
  <si>
    <t>S6.1 C-I2 Any other pre-filing of Registrant (fee of corresponding formal filing)</t>
  </si>
  <si>
    <t>S6.4 D-A(a) Reg late filing or delivery of annual financial statements and interim financial info</t>
  </si>
  <si>
    <t>S6.4 D-A(c) Reg late filing notice section 11.9 (Reg acq a reg'd firm sec or assets) of NI 31-103</t>
  </si>
  <si>
    <t>S6.4 D-A(e)(i) Reg late filing of Form 33-109F5 Change of Reg information resulting from Form 33-109F4</t>
  </si>
  <si>
    <t>S6.4 D-A(j) Reg late filing of Form 13-502F4 Participation Fee Calculation</t>
  </si>
  <si>
    <t>S6.4 D-A(e)(ii) Reg late filing of Form 13-109F5 Change of Reg information resulting from Form 33-109F6</t>
  </si>
  <si>
    <t>MR.Applc for CFA relief $4.8k</t>
  </si>
  <si>
    <t>S6.1 C-O4 MR Act ss144(1) applic fm a merger, acquisition , new business, reorg or restru $100K</t>
  </si>
  <si>
    <t>S6.4 D-A(m) MR Late filing form 13-502F7</t>
  </si>
  <si>
    <t>S6.1 C-O3iii If application under O1 / O2 the IF manager is not subject to participation fee $2,000</t>
  </si>
  <si>
    <t>Participation Fees</t>
  </si>
  <si>
    <t>S5.1.1 Participation fee of a designated credit rating organization $15,000</t>
  </si>
  <si>
    <t>CF Issuer Late pymt partcip</t>
  </si>
  <si>
    <t>S2.2(1) A1 CF Particip Class 1, 2 Cap &lt;$10M $890</t>
  </si>
  <si>
    <t>S2.2(3) A.1.1 CF Particip Class 3B Cap &lt;$10M $890</t>
  </si>
  <si>
    <t>S2.2(1) A2 CF Particip Class 1, 2 Cap $10M&lt;$25M $1,070</t>
  </si>
  <si>
    <t>S2.2(1) A3 CF Particip Class 1, 2 Cap $25M&lt;$50M $2,590</t>
  </si>
  <si>
    <t>S2.2(1) A4 CF Particip Class 1, 2 Cap $50M&lt;$100M  $6,390</t>
  </si>
  <si>
    <t>S2.2(1) A5 CF Particip Class 1, 2 Cap $100M&lt;$250M $13,340</t>
  </si>
  <si>
    <t>S2.2(1) A6 CF Particip Class 1, 2 Cap $250M&lt;$500M $29,365</t>
  </si>
  <si>
    <t>S2.2(1) A7 CF Particip Class 1, 2 Cap $500M&lt;$1B $40,950</t>
  </si>
  <si>
    <t>S2.2(1) A8 CF Particip Class 1, 2 Cap $1B&lt;$5B $59,350</t>
  </si>
  <si>
    <t>S2.2(1) A9 CF Particip Class 1, 2 Cap $5B&lt;$10B $76,425</t>
  </si>
  <si>
    <t>S2.2(1) A10 CF Particip Class 1, 2 Cap $10B&lt;$25B $89,270</t>
  </si>
  <si>
    <t>S2.2(1) A11 CF Particip Class 1, 2 Cap &gt;=$25B $100,500</t>
  </si>
  <si>
    <t>S2.2(2) CF Particip Class 3A $1,070</t>
  </si>
  <si>
    <t>S2.2(3) A.1.2 CF Particip Class 3B Cap $10M&lt;$25M $1,070</t>
  </si>
  <si>
    <t>S2.2(3) A.1.3 CF Particip Class 3B Cap $25M&lt;$50M $1,195</t>
  </si>
  <si>
    <t>S2.2(3) A.1.4 CF Particip Class 3B Cap $50M&lt;$100M  $2,135</t>
  </si>
  <si>
    <t>S2.2(3) A.1.5 CF Particip Class 3B Cap $100M&lt;$250M $4,450</t>
  </si>
  <si>
    <t>S2.2(3) A.1.6 CF Particip Class 3B Cap $250M&lt;$500M $9,780</t>
  </si>
  <si>
    <t>S2.2(3) A.1.7 CF Particip Class 3B Cap $500M&lt;$1B $13,650</t>
  </si>
  <si>
    <t>S2.2(3) A.1.8 CF Particip Class 3B Cap $1B&lt;$5B $19,785</t>
  </si>
  <si>
    <t>S2.2(3) A.1.9 CF Particip Class 3B Cap $5B&lt;$10B $25,460</t>
  </si>
  <si>
    <t>S2.2(3) A.1.10 CF Particip Class 3B Cap $10B&lt;$25B $29,755</t>
  </si>
  <si>
    <t>S2.2(3) A.1.11 CF Particip Class 3B Cap &gt;=$25B $33,495</t>
  </si>
  <si>
    <t>S3.4(1) CM Registrant late payment of participation fee 0.1%</t>
  </si>
  <si>
    <t>S3.1(1) B1 CM Particip Fee Specified ON Revenue &lt; $250K $835</t>
  </si>
  <si>
    <t>S3.1(1) B2 CM Particip Fee Specified ON Revenue $250K to &lt; $500K $1,085</t>
  </si>
  <si>
    <t>S3.1(1) B3 CM Particip Fee Specified ON Revenue $500K to &lt; $1M $3,550</t>
  </si>
  <si>
    <t>S3.1(1) B4 CM Particip Fee Specified ON Revenue $1M to &lt; $3M $7,950</t>
  </si>
  <si>
    <t>S3.1(1) B5 CM Particip Fee Specified ON Revenue $3M to &lt; $5M $17,900</t>
  </si>
  <si>
    <t>S3.1(1) B6 CM Particip Fee Specified ON Revenue $5M to &lt; $10M $36,175</t>
  </si>
  <si>
    <t>S3.1(1) B7 CM Particip Fee Specified ON Revenue $10M to &lt; $25M $74,000</t>
  </si>
  <si>
    <t>S3.1(1) B8 CM Particip Fee Specified ON Revenue $25M to &lt; $50M $110,750</t>
  </si>
  <si>
    <t>S3.1(1) B9 CM Particip Fee Specified ON Revenue $50M to &lt; $100M $221,500</t>
  </si>
  <si>
    <t>S3.1(1) B10 CM Particip Fee Specified ON Revenue $100M to &lt; $200M $367,700</t>
  </si>
  <si>
    <t>S3.1(1) B11 CM Particip Fee Specified ON Revenue $200M to &lt; $500M $745,300</t>
  </si>
  <si>
    <t>S3.1(1) B12 CM Particip Fee Specified ON Revenue $500M to &lt; $1B $962,500</t>
  </si>
  <si>
    <t>S3.1(1) B13 CM Particip Fee Specified ON Revenue $1B to &lt; $2B $1,213,800</t>
  </si>
  <si>
    <t>S3.1(1) B14 CM Particip Fee Specified ON Revenue &gt;=$2B $2,037,000</t>
  </si>
  <si>
    <t>S4.8 MR Specified regulated entity late payment of participation fee</t>
  </si>
  <si>
    <t>S4.5 B.1-B1 Particip fee exempt exchange under ss 21(1) of the Act $10,000</t>
  </si>
  <si>
    <t>S4.3 B.1-C1 Particip fee of ATS exchange traded securities lesser of B.1-A1 to A6 and $17,000</t>
  </si>
  <si>
    <t>S4.3 B.1-C2 Particp fee of ATS unlisted deb or securities lending lesser $30K less CM fee and $8,750</t>
  </si>
  <si>
    <t>S4.4 B.1-D1 Particip fee matching services of recognized clearing agencies $10,000</t>
  </si>
  <si>
    <t>S4.4 B.1-D2 Particip fee netting services of recognized clearing agencies $20,000</t>
  </si>
  <si>
    <t>S4.4 B.1-D3 Particip fee settlement services of recognized clearing agencies $20,000</t>
  </si>
  <si>
    <t>S4.4 B.1-D4 Particip fee acting as a central clearing counterparty no reliance $150,000</t>
  </si>
  <si>
    <t>S4.4 B.1-D6 Particip fee depository service of clearing agency $20,000</t>
  </si>
  <si>
    <t>S4.5 B.1-E1 Particip fee exempt clearing agency under 21.2(1) of Act $10,000</t>
  </si>
  <si>
    <t>S4.5 B.1-F1 Particip fee designated trade repository under ss 21.2.2(1) of Act $30,000</t>
  </si>
  <si>
    <t>S4.2 B.1-A1 Particip fee of recog quote/trade reporting sys with up to 5% share of Cdn trading $30K</t>
  </si>
  <si>
    <t>S4.2 B.1-A5 Particip fee of recog quote / trade reporting sys 50% to &lt;75% share of Cdn trading $400K</t>
  </si>
  <si>
    <t>Government-Wide</t>
  </si>
  <si>
    <t>Freedom of Information Requests</t>
  </si>
  <si>
    <t>$5.00 + Additional fees (depends on nature of request)</t>
  </si>
  <si>
    <t xml:space="preserve">Applicable fees are set out in the Freedom of Information and Protection of Privacy Act (FIPPA) that the Ministry of Government and Consumer Services is responsible for. Standard FIPPA application fee of $5.00 is charged for each request, in addition there are other allowable processing fees that vary for each request based on number of responsive records found, search time and other considerations. </t>
  </si>
  <si>
    <t>Disclosure Restricted</t>
  </si>
  <si>
    <t>Name of Service Fee, License or Permit</t>
  </si>
  <si>
    <t>Description of Service Fee, License or Permit</t>
  </si>
  <si>
    <t xml:space="preserve">Between $50.00 and $250.00
</t>
  </si>
  <si>
    <t>Between $75 and $100</t>
  </si>
  <si>
    <t>$5.00 per additional unit to a maximum of $450.00</t>
  </si>
  <si>
    <t>Between $50.00 and $5,600.00</t>
  </si>
  <si>
    <t>Between $25.00 and $450.00</t>
  </si>
  <si>
    <t>$10.00/hectare</t>
  </si>
  <si>
    <t>Between $1,000.00 and $2,000.00</t>
  </si>
  <si>
    <t>Between $1,190.00 and $2,353.00</t>
  </si>
  <si>
    <t>Betwee $100.00 and $60,000.00</t>
  </si>
  <si>
    <t>Between $750.00 and $3,000.00</t>
  </si>
  <si>
    <t>Between $90.00 and $200.00</t>
  </si>
  <si>
    <t>Between $300.00 and $56,458.00</t>
  </si>
  <si>
    <t>Between $5.00 and $50.00</t>
  </si>
  <si>
    <t>Between $66.36 and $73.00</t>
  </si>
  <si>
    <t>Between $10.00 and $25.00</t>
  </si>
  <si>
    <t>Between $5.50 and $15.00</t>
  </si>
  <si>
    <t>Between $75.00 and $1,250.00</t>
  </si>
  <si>
    <t>Between $25.00 and$475.00</t>
  </si>
  <si>
    <t>0.5% of the outstanding debt</t>
  </si>
  <si>
    <t>0.5% of the guarantee amount</t>
  </si>
  <si>
    <t xml:space="preserve">Between $524.00 and $1,319.00 </t>
  </si>
  <si>
    <t>$150.00                                           ($50.00 administrative charge)</t>
  </si>
  <si>
    <t>$631.00+</t>
  </si>
  <si>
    <t>$750.00 for processing
$1,500.00 for transfer
$1,800.00 for each public meeting
$75.00 per licence
$3,000.00 for each pre-sale inspection
$750.00 for reviewing management contract
$750.00 for reviewing an amendment of a licence.</t>
  </si>
  <si>
    <t>Administrative Fee Charge by MOHLTC on WSIB claims. MOHLTC charges a flat rate.</t>
  </si>
  <si>
    <t>Annual licence fee: $0.198/tonne/year or a minimum fee ($689.00 for Class A licences / $344.00 for Class B licences). Wayside Permit Fee: fee at time of permit issuance of $0.198/tonne/year or a minimum fee of $689.00.</t>
  </si>
  <si>
    <t>$0.198/tonne/year or a minimum fee ($344.00 for permits with tonnage limits of 20,000 tonnes or less or $689.00 for permits with tonnage limits over 20,000 tonnes/year)</t>
  </si>
  <si>
    <t>Between $8.57 and $79.71</t>
  </si>
  <si>
    <t>Between $8.57 and $149.43</t>
  </si>
  <si>
    <t>Between $8.57 and $437.86</t>
  </si>
  <si>
    <t>Between $56.72 and $226.90</t>
  </si>
  <si>
    <t>Between $20.80 and $198.13</t>
  </si>
  <si>
    <t>Between $16.95 and $39.56</t>
  </si>
  <si>
    <t>Between $9.29 and $ 30.97</t>
  </si>
  <si>
    <t>Between $0.75 and $2,450.00</t>
  </si>
  <si>
    <t>Between $7.52 and $100.00</t>
  </si>
  <si>
    <t>Between $421.00 and $1,461.00</t>
  </si>
  <si>
    <t>Between $0.88 and $17.70</t>
  </si>
  <si>
    <t>Between $7.52 and $14.16</t>
  </si>
  <si>
    <t>Between $4.65 and $8.85</t>
  </si>
  <si>
    <t>Between $55.31 and $110.62</t>
  </si>
  <si>
    <t>Between $75.23 and $110.62</t>
  </si>
  <si>
    <t>Between $1.75 and $398.25</t>
  </si>
  <si>
    <t>Between $23.75 and $190.50</t>
  </si>
  <si>
    <t>Between $1.00 and $177.00</t>
  </si>
  <si>
    <t>Between $9.96 and $100.00</t>
  </si>
  <si>
    <t>$90.00 (Driver's Licence)
$15.75 (Knowledge Test)                  $23.25 - $96.75 (Road Tests)</t>
  </si>
  <si>
    <t>$250.00 (original) &amp; $50.00 (renewal)</t>
  </si>
  <si>
    <t>Between $265.25 and $4,693.00</t>
  </si>
  <si>
    <t>Between $157.00 and $1,245.50</t>
  </si>
  <si>
    <t>Between 134.75 and $2,260.75</t>
  </si>
  <si>
    <t>Between $134.75 and $2,260.75</t>
  </si>
  <si>
    <t>Between $15.00 and $300.00</t>
  </si>
  <si>
    <t>Fee Depends on Permit Type
1) $520.00
2) $1,560.00
3) $520.00</t>
  </si>
  <si>
    <t>Fee Depends on Permit Type
1) $230.00 
2) $520.00
3) $860.00</t>
  </si>
  <si>
    <t>Fee Depends on Permit Type
1) $23.00/m2
OR
2) $85.00
($170.00 for Radio Station)
OR
3) $150.00 minimum
$7.50/m2                          
$150.00 Renewal
OR 
4) $170.00 minimum
$11.50/m2                             
$150.00 (renewal)</t>
  </si>
  <si>
    <t>$75.00  plus $0.14 per report</t>
  </si>
  <si>
    <t>$250.00 (Full Credit); $125.00 (Half Credit)</t>
  </si>
  <si>
    <t xml:space="preserve">$350.00 (Full Credit); $175.00 (Half Credit) </t>
  </si>
  <si>
    <t>$500.00 (Full Credit; $250.00 (Half Credit)</t>
  </si>
  <si>
    <t>Between $10.00 and$115.00</t>
  </si>
  <si>
    <t>$128.00 per location + $15.00 per claimants</t>
  </si>
  <si>
    <t>$4800.00 / $7000.00</t>
  </si>
  <si>
    <t>$3800.00 / $400.00</t>
  </si>
  <si>
    <t>$4800.00 +</t>
  </si>
  <si>
    <t>48 transactions in total (12 (monthly) for four BDUs)</t>
  </si>
  <si>
    <t>Sponsorships (36)
Donors (158)</t>
  </si>
  <si>
    <t>Motor vehicle inspection station safety standard certificates. Product sold in packages of 20. Reported fee is per unit so a package sold would cost $100.00.</t>
  </si>
  <si>
    <t>Annual vehicle validation fees for Heavy Commercial (&gt;3,000 kg) Non-International Registration Plan vehicles</t>
  </si>
  <si>
    <t>Fee Depends on Permit Type
1) $195.00
2) $345.00 minimum
3) $1,265.00</t>
  </si>
  <si>
    <t>Ministry of the Attorney General</t>
  </si>
  <si>
    <t>Ministry of Children, Community and Social Services</t>
  </si>
  <si>
    <t>Ministry of Community Safety and Correctional Services</t>
  </si>
  <si>
    <t>Ministry of Economic Development, Job Creation and Trade</t>
  </si>
  <si>
    <t>Ministry of Education</t>
  </si>
  <si>
    <t>Ministry of the Environment, Conservation and Parks</t>
  </si>
  <si>
    <t>Ministry of Finance</t>
  </si>
  <si>
    <t>Ministry of Infrastructure</t>
  </si>
  <si>
    <t>Ministry of Government and Consumer Services</t>
  </si>
  <si>
    <t>Ministry of Health &amp; Long Term Care</t>
  </si>
  <si>
    <t>Ministry of Labour</t>
  </si>
  <si>
    <t>Ministry of Municipal Affairs and Housing</t>
  </si>
  <si>
    <t>Ministry of Natural Resources and Forestry</t>
  </si>
  <si>
    <t>Ministry of Training, Colleges and Universities</t>
  </si>
  <si>
    <t>Ontario Energy Board</t>
  </si>
  <si>
    <t>Royal Ontario Museum</t>
  </si>
  <si>
    <t>TVOntario</t>
  </si>
  <si>
    <t>Télévision française de l'Ontario</t>
  </si>
  <si>
    <t>Financial Services Commission of Ontario</t>
  </si>
  <si>
    <t>Ontario Securities Commission</t>
  </si>
  <si>
    <t>Ministry of Agriculture, Food and Rural Affairs</t>
  </si>
  <si>
    <t>Ministry of Tourism, Culture and Sport</t>
  </si>
  <si>
    <t>Ministry of Transportation</t>
  </si>
  <si>
    <t>Ministry of Energy, Northern Development and Mines</t>
  </si>
  <si>
    <t>Loan guarantee fee paid by the recipients under the Aboriginal Loan Guarantee Program</t>
  </si>
  <si>
    <t>Ontario Immigrant Nominee Program Application Fee - Employer Job Offer Category</t>
  </si>
  <si>
    <t>Application fees are for international graduate streams and Ontario's Express Entry streams.</t>
  </si>
  <si>
    <t>Application fees are for foreign workers/ in demand skills outside of the GTA and for all international students with a job offer.</t>
  </si>
  <si>
    <t>Application fees are for foreign workers/ in demand skills in the GTA.</t>
  </si>
  <si>
    <t>Application fees are for Corporate stream and Entrepreneur stream.</t>
  </si>
  <si>
    <t>Investment Management Fee</t>
  </si>
  <si>
    <t>This fee is paid by OEFC to the Province based on OEFC’s outstanding debt balance as at March 31st. No fiscal impact to the Province upon consolidation in the Public Accounts.</t>
  </si>
  <si>
    <t>Offering Statements  Sec 77 (1) - Base fee of $2,500 + 50 basis points up to the maximum of $25,000
Note: 90% of applications results in the max charge (25K)</t>
  </si>
  <si>
    <t>Material Change  Sec 80 (1) - Base fee of $1,500 plus 25 basis points</t>
  </si>
  <si>
    <t>Applications - Approval to Deal in Goods or Trade</t>
  </si>
  <si>
    <t>Fee for registration or deposit of an instrument or plan under the Registry Act. All user fee revenue from Real Property Transaction is accrued to Teranet.</t>
  </si>
  <si>
    <t>Fee for registration or deposit of an instrument or plan in electronic format. All user fee revenue from Real Property Transaction is accrued to Teranet.</t>
  </si>
  <si>
    <t>Fee for registration of condominium plan in non-electronic format. All user fee revenue from Real Property Transaction is accrued to Teranet.</t>
  </si>
  <si>
    <t>Fee for registration of subdivision plan in non-electronic format. All user fee revenue from Real Property Transaction is accrued to Teranet.</t>
  </si>
  <si>
    <t>Fee for each unit created by the declaration and description under the Condominium Act 1998 (per unit). All user fee revenue from Real Property Transaction is accrued to Teranet.</t>
  </si>
  <si>
    <t>Fee for each lot and block created by the plan of subdivision under the Land Titles Act (per lot or block). All user fee revenue from Real Property Transaction is accrued to Teranet.</t>
  </si>
  <si>
    <t>Fee for registration of an instrument or deposit of a plan in non-electronic format under the Land Titles Act (including registrations under section 25 of the Land Registration Reform Act). All user fee revenue from Real Property Transaction is accrued to Teranet.</t>
  </si>
  <si>
    <t>Fee for the correction of errors, defects and omissions in a registered or deposited plan under the Land Titles Act. All user fee revenue from Real Property Transaction is accrued to Teranet.</t>
  </si>
  <si>
    <t>Fee for a copy of inactive parcel register at an LRO. All user fee revenue from Real Property Transaction is accrued to Teranet.</t>
  </si>
  <si>
    <t>Fee for a copy of inactive remote parcel register. All user fee revenue from Real Property Transaction is accrued to Teranet.</t>
  </si>
  <si>
    <t>Fee to search for outstanding writs of execution filed in respect of judgments issued against a debtor in the same jurisdiction as that in which the searcher is present (for over the counter) or which the searcher has set as a “key enforcement office” in the remote search application. Note: Searches conducted in the context of a real estate transaction. All user fee revenue from Real Property Transaction is accrued to Teranet.</t>
  </si>
  <si>
    <t>Fee to search for outstanding writs of execution filed in respect of judgments issued against a debtor in a jurisdiction different than that in which the searcher is present (for over the counter) or in a jurisdiction other than one the searcher has set as a “key enforcement office” in the remote search application. Note: Searches conducted in the context of a real estate transaction. All user fee revenue from Real Property Transaction is accrued to Teranet.</t>
  </si>
  <si>
    <t>Fee to get a report of the details of a writ of execution that is listed in the certificate received in the above searches. All user fee revenue from Real Property Transaction is accrued to Teranet.</t>
  </si>
  <si>
    <t>Fee for the registration of,
(a) a certificate under subsection 3(3) of the Housing Development Act;
(b) a copy of a plan and field notes of a municipal or crown resurvey under Part III of the Surveys Act;
(c) a plan under the Boundaries Act
under either the Land Titles Act or Registry Act:
(d) a notice of change of address for service; or
(e) a Land Registrar’s amendment, order or caution
(f) Director of Titles order or caution
All user fee revenue from Real Property Transaction is accrued to Teranet.</t>
  </si>
  <si>
    <t>Fee for search of other indices (condominium corporation, by-laws, general registration, Canada land) includes first page. All user fee revenue from Real Property Transaction is accrued to Teranet.</t>
  </si>
  <si>
    <t>Fee for search of other indices (condominium corporation, by-laws, general registration, Canada land) each additional page. All user fee revenue from Real Property Transaction is accrued to Teranet.</t>
  </si>
  <si>
    <t>Fee for certifying a copy for which item Schedule I, Items 8, 9, 14 and 17 and Schedule II, Items 6, 10, and 11 (of fee schedule) applies. All user fee revenue from Real Property Transaction is accrued to Teranet.</t>
  </si>
  <si>
    <t>Fee for adjacent remote parcel register search, each PIN, includes first page. All user fee revenue from Real Property Transaction is accrued to Teranet.</t>
  </si>
  <si>
    <t>Fee for registration of condominium declaration under the Condominium Act 1998. All user fee revenue from Real Property Transaction is accrued to Teranet.</t>
  </si>
  <si>
    <t>Fee for the correction of errors, defects and omissions in a registered document or deposited plan under the Registry Act. All user fee revenue from Real Property Transaction is accrued to Teranet.</t>
  </si>
  <si>
    <t>Fee for a copy of remote parcel register, includes the first page. All user fee revenue from Real Property Transaction is accrued to Teranet.</t>
  </si>
  <si>
    <t>Fee for a copy of additional page of remote parcel register. All user fee revenue from Real Property Transaction is accrued to Teranet.</t>
  </si>
  <si>
    <t>Fee for a remote display parcel map by Property Identification Number (PIN). All user fee revenue from Real Property Transaction is accrued to Teranet.</t>
  </si>
  <si>
    <t>Fee for remote email copies of instruments, other than plans, per page. All user fee revenue from Real Property Transaction is accrued to Teranet.</t>
  </si>
  <si>
    <t>Fee for an electronic search of a power of attorney index. All user fee revenue from Real Property Transaction is accrued to Teranet.</t>
  </si>
  <si>
    <t>Fee for a remote instrument, other than plans, viewing and copying. All user fee revenue from Real Property Transaction is accrued to Teranet.</t>
  </si>
  <si>
    <t>Fee for the viewing and copying of remote plans. All user fee revenue from Real Property Transaction is accrued to Teranet.</t>
  </si>
  <si>
    <t>Fee for remote email copies of plans. All user fee revenue from Real Property Transaction is accrued to Teranet.</t>
  </si>
  <si>
    <t>Fee for remote courier copies of instruments, other than plans, per page. All user fee revenue from Real Property Transaction is accrued to Teranet.</t>
  </si>
  <si>
    <t>Bereavement Authority of Ontario</t>
  </si>
  <si>
    <t>Subscriptions of signal distributions</t>
  </si>
  <si>
    <t>Private Career Colleges annual renewal fee for one campus and one program. Based on actual number of transactions. One transaction can include multiple services. Refunds are also included in the revenue and are counted as a separate transaction.</t>
  </si>
  <si>
    <t>Application fee for registration of a new Private Career College (includes one campus and one program). Based on actual number of transactions. One transaction can include multiple services. Refunds are also included in the revenue and are counted as a separate transaction.</t>
  </si>
  <si>
    <t>Facility inspection fee (excludes HST) for registration of a new Private Career College.  HST is charged for inspection fees but is not included in service fees revenue. Based on actual number of transactions. One transaction can include multiple services. Refunds are also included in the revenue and are counted as a separate transaction.</t>
  </si>
  <si>
    <t>Application fee for registration of a new campus of a Private Career College (includes one program). Based on actual number of transactions. One transaction can include multiple services. Refunds are also included in the revenue and are counted as a separate transaction.</t>
  </si>
  <si>
    <t>Approval fee for each additional program at a Private Career College. Based on actual number of transactions. One transaction can include multiple services. Refunds are also included in the revenue and are counted as a separate transaction. Also includes flight training institutions.</t>
  </si>
  <si>
    <t>Charge-back to Private Career Colleges (PCCs) to recover costs for surveys conducted of recent PCC graduates. Revenue collected in 2017-18 is for the 2016-17 KPI cycle. Chargebacks normally occur with a one year lag.</t>
  </si>
  <si>
    <t>Charge-back to Private Career Colleges (PCCs) to recover costs for surveys conducted of employers of recent PCC graduates. Revenue collected in 2017-18 is for the 2016-17 KPI cycle. Chargebacks normally occur with a one year lag.</t>
  </si>
  <si>
    <t>$15.45 (2017-18 rate)
$13.87 (2016-17 rate)
See Comments</t>
  </si>
  <si>
    <t>$16.75 (2017-18 rate)
$15.03 (2016-17 rate)
See Comments</t>
  </si>
  <si>
    <t>Education Quality and Accountability Office</t>
  </si>
  <si>
    <t>Ontario Place Corporation</t>
  </si>
  <si>
    <t>Issuance of a certified copy of still-birth registration sent by regular mail within 6 to 8 weeks. Transaction volumes included in certified copies of death or birth registrations.</t>
  </si>
  <si>
    <t>$10,200 + $100 per lot/block over 100 lots/blocks</t>
  </si>
  <si>
    <t>$3,723 + $100 per lot/block over 40 lots/blocks</t>
  </si>
  <si>
    <t>Between $25 and $1,500 per facility</t>
  </si>
  <si>
    <t>This is the revenue Groupe Média TFO receives for the sale of its signal.</t>
  </si>
  <si>
    <t>156 (monthly billings to distributors)</t>
  </si>
  <si>
    <t xml:space="preserve">Fee per Unit/Course. </t>
  </si>
  <si>
    <t>Corporations may apply to the Minister for the prior corporate owner’s interest in the property. The Forfeited Corporate Properties Program and associated fees are indexed with the Ontario September CPI posted of the previous year. Fees may be waived or  refunded at the Minister's discretion as a result of hardship and considerations during the due diligence of processing applications.</t>
  </si>
  <si>
    <t>Relief from forteiture is a nominal transfer back to its owner. The Forfeited Corporate Properties Program and associated fees are indexed with the Ontario September CPI posted of the previous year. Fees may be waived or  refunded at the Minister's discretion as a result of hardship and considerations during the due diligence of processing applications.</t>
  </si>
  <si>
    <t>The guarantee fee was based on the Provincial Guarantee amount and is ½% of the guarantee amount.  The Provincial Guarantee Agreement with the CNSC expired as of December 31, 2017, so there is no more fee revenue after that date.</t>
  </si>
  <si>
    <t>For copy of parcel register at an LRO, includes first page (includes self-service kiosks at an LRO that do not require a licence under Schedule 3) (Schedule I, Item 8) OTC</t>
  </si>
  <si>
    <t>Wayside Permit Fees and Annual Licence Fees</t>
  </si>
  <si>
    <t>Fee to reinstate a driver licence after suspension</t>
  </si>
  <si>
    <t>Replacement driver's licence fee</t>
  </si>
  <si>
    <t>Agent and adjuster licensing fee - Agents (all) Secs 393(3), (6), (11). Fee for a 2-year licence</t>
  </si>
  <si>
    <t>Agent and adjuster licensing fee - Agent companies Sec 400. Fee for a 2-year licence</t>
  </si>
  <si>
    <t>Agent and adjuster licensing fee - Adjusters Sec 397(1). Fee for a 1-year licence</t>
  </si>
  <si>
    <t>Agent and adjuster licensing fee - An Adjuster that is a proprietor, partnership, or a corporation - sections 399(1), 400(1)​. Fee for a 1-year licence</t>
  </si>
  <si>
    <t>Agent and adjuster licensing fee - Agent partnerships Sec 399(1). Fee for a 2-year licence</t>
  </si>
  <si>
    <t>Tile Licences</t>
  </si>
  <si>
    <t>Livestock Medicines Class Licence / Animal for Research Licence</t>
  </si>
  <si>
    <t>Livestock Medicine Licences under the Livestock Medicines Act for the selling of livestock medicines (non-veterinary prescription drugs)
Registration of Research Facilities (for example universities or independent companies) and licensing of Supply Facilities under the Animals for Research Act to conduct any type of research involving animals</t>
  </si>
  <si>
    <t>Livestock Auction Markets Licence - Community Sales</t>
  </si>
  <si>
    <t>Non Shopkeepers Licence Fees</t>
  </si>
  <si>
    <t>Dairy Processing Licence - Operation of a Plant</t>
  </si>
  <si>
    <t>Meat Insp. Plant Licence Fees - Operator Slaughter</t>
  </si>
  <si>
    <t>Licence Fees for Livestock Dealers i.e. persons purchasing or selling cattle for the purpose of slaughter for the production of beef or further feeding for the production of beef</t>
  </si>
  <si>
    <t>Apply for, renew or change of ownership of a licence to distribute dairy products from processor to retail. Fees are variable depending on duration (e.g. multi-year or one-year and renewal period).</t>
  </si>
  <si>
    <t>Licence fee to operate a provincially licensed meat plant.  Fees are variable depending on duration (e.g. multi-year or one-year)</t>
  </si>
  <si>
    <t>Corporate Rollover Application (Liquor Sales Licence, Manufacturer's Licence, Ferment on Premise Licence)</t>
  </si>
  <si>
    <t>Transfer Application (Liquor Sales Licence, Manufacturer's Licence, Ferment on Premise Licence)</t>
  </si>
  <si>
    <t>Temporary Transfer  (Liquor Sales Licence, Ferment on Premise Licence)</t>
  </si>
  <si>
    <t>Liquor Sales Licence or Ferment on Premise — Renewal Application (licence valid for 3 years) — Account no longer used</t>
  </si>
  <si>
    <t>AGCO - Licence Fees - Name Change</t>
  </si>
  <si>
    <t>Name Change  (Liquor Sales Licence, Manufacturer's Licence, Ferment on Premise Licence)</t>
  </si>
  <si>
    <t xml:space="preserve">The fee payable on application or renewal of a licence to establish, operate or maintain a children’s residence or to provide residential care. (Healthy Child Development) </t>
  </si>
  <si>
    <t>The fee payable on application or renewal of a licence to establish, operate or maintain a children’s residence or to provide residential care (Children and Youth at Risk)</t>
  </si>
  <si>
    <t>The fee payable on application or renewal of a licence to place children for adoption in Ontario. Fees were eliminated July 1, 2017.</t>
  </si>
  <si>
    <t>The fee payable on application or renewal of a licence to facilitate intercountry adoptions. Fees were eliminated July 1, 2017.</t>
  </si>
  <si>
    <t>Licence Fee - Individual Security Guard or PI</t>
  </si>
  <si>
    <t>Licence Fee - Security Guard or PI Agency</t>
  </si>
  <si>
    <t>Licence Fee - Security Business</t>
  </si>
  <si>
    <t>Give the permit or licence holder certain rights to explore and develop a surveyed parcel of land.</t>
  </si>
  <si>
    <t>Mining Licence of Occupation</t>
  </si>
  <si>
    <t>A holder of a drinking-water testing licence or an eligible laboratory is required to pay an annual fee to be licensed as a drinking-water testing laboratory under s.157 of the Safe Drinking Water Act, 2002.</t>
  </si>
  <si>
    <t>Pesticide Licences</t>
  </si>
  <si>
    <t>Well Contractor Licences</t>
  </si>
  <si>
    <t>Well Technician Licences</t>
  </si>
  <si>
    <t>Fee for a copy of parcel register at an land registry office (LRO), includes first page (includes self-service kiosks at an LRO that do not require a licence under Schedule 3). All user fee revenue from Real Property Transaction is accrued to Teranet.</t>
  </si>
  <si>
    <t>Licences for Bailiffs - small number of licences. No renewal is required.</t>
  </si>
  <si>
    <t>Licences issued to personal information investigator for consumer credit reporting businesses - small number of licences. Licence renewals are every 2 years.</t>
  </si>
  <si>
    <t>Licences for business who sell newspapers and magazines- small number of licences. Licences are renewed annually.</t>
  </si>
  <si>
    <t>Licensing of payday lenders head offices. Licences are renewed annually.</t>
  </si>
  <si>
    <t>Licensing of payday lenders branch offices which are under a head office. Licences are renewed annually.</t>
  </si>
  <si>
    <t>Payday Loan Broker - Brach Offices - Small number of Licences</t>
  </si>
  <si>
    <t>Licensing of payday loan broker branch office which is under a head office - small number of licences. Revenues are variable year-to-year. Licences are renewed annually.</t>
  </si>
  <si>
    <t>Independent Health Facilities (IHF) Licences and Reassessments</t>
  </si>
  <si>
    <t>Fees paid by Independent Health Facilities for registration, transfer and renewal of IHF licences.  Administrative charge to recover and repaid funds inappropriately billed by an IHF to a patient</t>
  </si>
  <si>
    <t>Mandatory annual licence fee required to operate a medical laboratory in Ontario</t>
  </si>
  <si>
    <t>Wayside permit fees (one-time) and annual licence fees are paid to allow the removal of aggregate from private land in the areas subject to the Act</t>
  </si>
  <si>
    <t>Administrative Fees: Aggregate Permits, Wayside Permits and Licences</t>
  </si>
  <si>
    <t xml:space="preserve">Administrative fees include: the transfer of a licence or a permit; major amendment to a site plan for a licence; application fee for a licence or permit. Some Crown ministries have been exempt from paying the application fee for sites on Crown land (e.g. MNRF, MNDM, MTO)   </t>
  </si>
  <si>
    <t>Timber Licence Transfer Fees</t>
  </si>
  <si>
    <t>Scaling Licence - One Year</t>
  </si>
  <si>
    <t>Scaling Licence - Three Years</t>
  </si>
  <si>
    <t>Well Licence Application</t>
  </si>
  <si>
    <t>Timber licence transfer fees</t>
  </si>
  <si>
    <t>Fees associated with scaling licence issuance</t>
  </si>
  <si>
    <t>Fees associated with scaling licence renewal</t>
  </si>
  <si>
    <t>Licence authorizing the construction, operation, conversion to another type, or increase in productive capacity of a forest resource processing facility</t>
  </si>
  <si>
    <t>Well licence application fees (Private land and Crown Land)</t>
  </si>
  <si>
    <t>Transfer of well licence</t>
  </si>
  <si>
    <t>Administration fees - Transfer of well licence</t>
  </si>
  <si>
    <t>Fishing and Hunting Licences and Permits - Ontario Residents</t>
  </si>
  <si>
    <t>Fishing and Hunting Licences and Permits - Canadian Residents</t>
  </si>
  <si>
    <t>Fishing and Hunting Licences and Permits - Non-Residents</t>
  </si>
  <si>
    <t>Commercial Fish Licences</t>
  </si>
  <si>
    <t>Baitfish Fees and Licences</t>
  </si>
  <si>
    <t>Aquaculture Licences</t>
  </si>
  <si>
    <t>Commercial Fishing licence fee (under &amp; over 15,000lbs), sale of fish, Baitfish licence (Form 083)</t>
  </si>
  <si>
    <t>Licence to harvest and sell baitfish and/or leeches, fee access to Crown resources</t>
  </si>
  <si>
    <t>Up to five year licence to authorize holder to culture specific species of fish at a specific location, which allows holder to buy, transport and sell</t>
  </si>
  <si>
    <t>Trapper's Licences</t>
  </si>
  <si>
    <t>Licence for individuals who wish to trap furbearing mammals for commercial sale.</t>
  </si>
  <si>
    <t xml:space="preserve">Fee to complete the MNRF Hunter Safety Exam, administrative fees, fees for Hunter Safety Training manual, permit to export wild game out of Ontario by non-residents, licence to hunt raccoon at night </t>
  </si>
  <si>
    <t>Service fee for Outdoors Cards and Fishing and Hunting licences, beginning with products purchased for use in 2015, meant to recover some of the costs incurred by MNRF for the Licensing Automation System (LAS).</t>
  </si>
  <si>
    <t>Service fee based on the cost to operate and maintain services and administer the lease, licence of occupation or land use permit.</t>
  </si>
  <si>
    <t>Driver abstracts report (driver licence history, driver licence search)</t>
  </si>
  <si>
    <t>Licence a new insurance company where Ontario is the primary regulator</t>
  </si>
  <si>
    <t xml:space="preserve">Licences for businesses that hire bailiffs - small number of licences. No renewal is required.
</t>
  </si>
  <si>
    <t>Licences for Bailiffs' Assistants - small number of licences. Licence renewals are every 2 years.</t>
  </si>
  <si>
    <t>Licences issued to a collection agency. Licence renewals are every 2 years.</t>
  </si>
  <si>
    <t>Collections Exam; small number of licences. Exam only required when new application for a licence is received.</t>
  </si>
  <si>
    <t>Licences issued to businesses that report on consumer credit reporting - small number of licences. Licence renewals are every 2 years.</t>
  </si>
  <si>
    <t>Licensing of payday loan broker branch office -  small number of licences. Licences are renewed annually.</t>
  </si>
  <si>
    <t xml:space="preserve">Administrative Fees: Application for a Class A/B licence is $1,000.00/$500.00; Aggregate Permit is $500.00; Site plan amendment for a Class A/B licence is $500.00/$200.00. Transfer fee for a Class A/B licence is  $500.00/$300.00 and an aggregate permit is $300.00.                  </t>
  </si>
  <si>
    <t>Forest Resource Processing Facility Licence</t>
  </si>
  <si>
    <t>Fishing licences and cards are available to Ontario Residents, Canadian Residents and Non-Residents - 1 yr, 3 yr and 8-days (non-resident) 
-Conservation &amp; Sporting Fishing licence 
-Fishing and Hunting Outdoors Cards 
Hunting licences for Ontario Residents and Non-Residents 
-deer, additional deer seal, farmer's deer, moose, raccoon, black bear &amp; second bear seal, wolf/coyote, elk (licence, draw entry, seal transfer), small game, wild turkey, game bird hunting preserve)</t>
  </si>
  <si>
    <t>$29.72 licence fee plus $32.20 BHA fee, $148.60 Dealers Licence</t>
  </si>
  <si>
    <t>Commercial Wildlife licences include: 
-Fur Dealer's licence - allow buying, selling or tanning of fur for commercial sale
-Operate Game Farm licence - own and operate a game bird hunting preserve
-Propagate Pheasant licence  - keep Game Birds in captivity
-Commercial Falconers licence - allow for possession, buying, selling and prorogation of FWCA scheduled raptors.
-Licence to provide bear hunting services in specified area and a fee for use of Crown land
-Cast Antlers Dealer's licence
-Licence to sell wildlife, to keep specially protected and game wildlife in a zoo</t>
  </si>
  <si>
    <t>Ministry/Agency</t>
  </si>
  <si>
    <t>Number of Transactions in 2017-18</t>
  </si>
  <si>
    <t>407 East Toll revenue. Note: blended rate used based on the Independent consultant study model since actual toll rate varies depending on factors such as Time of day, Vehicle Class, Distance Travelled and use of Transponder.</t>
  </si>
  <si>
    <t>Ontario Secondary School Literacy Test (OSSLT) Assessment Fee</t>
  </si>
  <si>
    <t>Ontario Secondary School Literacy Test (OSSLT) Individual Student Report Reprint Fee</t>
  </si>
  <si>
    <t>Between $8.00 and $200.00</t>
  </si>
  <si>
    <t>Type</t>
  </si>
  <si>
    <t>Old Rate ($)</t>
  </si>
  <si>
    <t>New Rate ($)</t>
  </si>
  <si>
    <t>Per Cent Change</t>
  </si>
  <si>
    <t>When Effective (month/year)</t>
  </si>
  <si>
    <t>Last Time Fee was Changed (month/year)</t>
  </si>
  <si>
    <t>Fee Increase</t>
  </si>
  <si>
    <t>New Fee</t>
  </si>
  <si>
    <t>Licences Appeal Tribunal Fees - Reconsideration Request</t>
  </si>
  <si>
    <t>Safety, Licensing Appeals and Standards Tribunals of Ontario- Licence Appeal Tribunal Act- (SLASTO-LAT- AABS) Application Fees-Application fee for Reconsideration Request. This is a new application fee which has been approved in 2018-19. SLASTO is in the process of updating its rules of practice to support this new fee.</t>
  </si>
  <si>
    <t>Enforcement-For a search for writs, per name searched. There will be annual increases that occur the first Monday of November.</t>
  </si>
  <si>
    <t>Enforcement-For each report showing the details of a writ, lien or order or for a copy of a writ, lien or order. There will be annual increases that occur the first Monday of November.</t>
  </si>
  <si>
    <t>$6.35 to a maximum $63.30 per name searched</t>
  </si>
  <si>
    <t>$6.45 to a maximum of $64.40 per name search</t>
  </si>
  <si>
    <t>Special Occasion Permit - Sale</t>
  </si>
  <si>
    <t>AGCO - A Sales SOP is issued when money is collected for the sale of alcohol either directly or indirectly.</t>
  </si>
  <si>
    <t>Special Occasion Permit  - No Sale (per day)</t>
  </si>
  <si>
    <t>AGCO -A No Sale SOP is issued when alcohol is being served without charge or when no money is collected for alcohol.  Approval has been received to increase fees to 45 on April 1, 2019 and to 50 from April 1, 2020.</t>
  </si>
  <si>
    <t xml:space="preserve">Fee for Inspection of Ontario Private Schools.  Inspection fee increases are being implemented over a three year period (2017-2019) to a full Cost Recovery model in the 2019-20 school year. The fee increases do not apply to the fee charged for First Nation school inspections. </t>
  </si>
  <si>
    <t>Registration of a mining claim, per cell</t>
  </si>
  <si>
    <t>Fee for registration of a mining claim, per cell</t>
  </si>
  <si>
    <t>Prospectors' Licences - included in Minister's required fees</t>
  </si>
  <si>
    <t>A fee charged for prospectors licence.</t>
  </si>
  <si>
    <t xml:space="preserve">For inspecting a document </t>
  </si>
  <si>
    <t>For inspecting a document filed with a recorder under 7(4.1)(b) per hour of service or part thereof</t>
  </si>
  <si>
    <t>For submitting a dispute</t>
  </si>
  <si>
    <t>Submitting a dispute under sebsection 48(1), per mining claim</t>
  </si>
  <si>
    <t>Extension of Time to file and report Assessment Work</t>
  </si>
  <si>
    <t>For a request for consenting to the transfer of a mining lease or licence of occupation or any interest in a lease or licence, under subsections 41(5), 81(14), 84(6), per lease or licence</t>
  </si>
  <si>
    <t>For a request for an order of the Minister under section 185 of the Act revoking, cancelling or annulling the forfeiture of any mining lands or mining rights or the termination of a lease or relieving from forfeiture any mining claims, per application</t>
  </si>
  <si>
    <t>For recording an agreement, power of attorney, writ of execution or any other instrument affecting a recorded claim, right or interest under subsection 60(1), per claim</t>
  </si>
  <si>
    <t>For a copy of a document or record obtained from the recorder's office, per hour of service or part thereof</t>
  </si>
  <si>
    <t>For a certified copy of a document, record, or inspection report obtained from the recorder's office</t>
  </si>
  <si>
    <t>For a mining claim abstract</t>
  </si>
  <si>
    <t xml:space="preserve">For a certified copy of a mining claim abstract </t>
  </si>
  <si>
    <t>Eliminated Fee</t>
  </si>
  <si>
    <t>Eliminated</t>
  </si>
  <si>
    <t>For each claim composed of one unit of 16 hectares or less</t>
  </si>
  <si>
    <t>For each claim composed of more than one but less than seven 16-hectare units</t>
  </si>
  <si>
    <t>For claim composed of seven or more 16-hectare units</t>
  </si>
  <si>
    <t>Recording or application of map staked mining claim.</t>
  </si>
  <si>
    <t>For recording a unit of Map staked mining claim under section 44 of the Act or for filing an application to record a mining claim under subsections 46(2) or the Act</t>
  </si>
  <si>
    <t>For each set of four corner post tags</t>
  </si>
  <si>
    <t>For each duplicate corner post tag</t>
  </si>
  <si>
    <t>For each line post tag</t>
  </si>
  <si>
    <t>For recording a dispute under subsection 48(1), per claim</t>
  </si>
  <si>
    <t>To buy and use Class 12 pesticides, a person must successfully complete the Integrated Pest Management (IPM) Course for Corn and Soybeans and become certified. The fee is structured to increase by 10% on Sep 1 of every year until Sep 1, 2020.</t>
  </si>
  <si>
    <t>$66.36 - $73.00</t>
  </si>
  <si>
    <t>$73.00 - $80.30</t>
  </si>
  <si>
    <t>Fees to businesses if they are planning to release pollutants into the air, land or water OR store, transport or dispose of waste. The fee is structured to increase by 10% on April 1 of every year until April 1, 2020. The low end and top end of the fee range will remain the same.  However, the fee for other registrations will rise 10%.</t>
  </si>
  <si>
    <t>$1,190.00 - $2,353.00</t>
  </si>
  <si>
    <t>Fee adjusted by 50% of CPI on the 1st Monday in November each year. All fee revenue accrues to Teranet.</t>
  </si>
  <si>
    <t>For registration of an instrument or deposit of a plan in non-electronic format under the Land Titles Act (including registrations under section 25 of the Land Registration Reform Act) (Schedule I, Item 4) OTC</t>
  </si>
  <si>
    <t>For search for writs, per name searched non-key Enforcement Office
(Schedule I, Item 16b)
Remote or OTC</t>
  </si>
  <si>
    <t>For adjacent remote parcel register search, each PIN, includes first page
(Schedule I, Item 12)
Remote</t>
  </si>
  <si>
    <t>For the correction of errors, defects and omissions in a registered document or deposited plan under the Registry Act
(Schedule 1, Item 2)
OTC</t>
  </si>
  <si>
    <t>For each report showing the details of a writ, lien or order or for copy of writ, lien or order
(Schedule I, Item 17)
Remote or OTC</t>
  </si>
  <si>
    <t>$6.45 to maximum of $64.40 for each name searched</t>
  </si>
  <si>
    <t>1.55% (as a range)</t>
  </si>
  <si>
    <t xml:space="preserve">Relief from Forfeiture Application - Realty Division </t>
  </si>
  <si>
    <t xml:space="preserve">Corporations may apply to the Minister for the prior corporate owner’s interest in the property. The Forfeited Corporate Properties Program and associated fees are indexed with the Ontario September CPI posted of the previous year. </t>
  </si>
  <si>
    <t xml:space="preserve">Co-Ownership in Joint Tenant Application - Realty Division </t>
  </si>
  <si>
    <t>$3,723 + $100/ per lot/block over 40 lots/blocks</t>
  </si>
  <si>
    <t>$3,812 + $100 per lot/block over 40 lots/blocks</t>
  </si>
  <si>
    <t>$10,445 + $100 per lot/block over 100 lots/blocks</t>
  </si>
  <si>
    <t>Official Plan Amendments Non-exempt, except for:  
- 5 year reviews under Section 26 of the Planning Act;
(Southern Ontario)</t>
  </si>
  <si>
    <t xml:space="preserve">Line Fences Appeal
</t>
  </si>
  <si>
    <t>A fee charged to appellants who dispute an award made by municipal fenceviewers. Appeals are heard by provincially appointed line fence referees.</t>
  </si>
  <si>
    <t>A fee charged to municipalities for residential rental maintenance standards inspections. This revenue stream will be ending as municipalities have taken over the inspection role for new maintenance complaints effective July 1, 2018.</t>
  </si>
  <si>
    <t>Game Bird Hunting Preserve Licence - Non-Resident</t>
  </si>
  <si>
    <t>Licence to hunt game birds on a Game Bird Preserve for Non-Residents of Ontario</t>
  </si>
  <si>
    <t>Sport Fishing licence - Youth Org Camp - Non-Resident</t>
  </si>
  <si>
    <t>Youth Sport Fishing licence for a member of a Non-Resident organized camp</t>
  </si>
  <si>
    <t xml:space="preserve">Fishing and Hunting Service Fee - Ontario Resident </t>
  </si>
  <si>
    <t>Fishing and Hunting Service Fee for Ontario Residents</t>
  </si>
  <si>
    <t>Camping Fees - Service Fee</t>
  </si>
  <si>
    <t>All existing camping fees</t>
  </si>
  <si>
    <t>$15.13 - $45.25</t>
  </si>
  <si>
    <t>$15.25 - $45.50</t>
  </si>
  <si>
    <t>Between 0.6% and 0.8%</t>
  </si>
  <si>
    <t>2012-2018</t>
  </si>
  <si>
    <t xml:space="preserve">Fishing and Hunting Licences - Canadian Resident </t>
  </si>
  <si>
    <t xml:space="preserve">Fishing and Hunting licence for a Canadian Resident </t>
  </si>
  <si>
    <t>$8.57 - $149.43</t>
  </si>
  <si>
    <t>$8.57 - $152.43</t>
  </si>
  <si>
    <t>Between 0.0% and 2.0%</t>
  </si>
  <si>
    <t>2018</t>
  </si>
  <si>
    <t xml:space="preserve">Fishing and Hunting Licences - Non-Resident </t>
  </si>
  <si>
    <t>Fishing and Hunting licence for a Non-Resident</t>
  </si>
  <si>
    <t>$8.57 - $437.86</t>
  </si>
  <si>
    <t>$8.57 -$447.86</t>
  </si>
  <si>
    <t>Between 0.0% and 2.28%</t>
  </si>
  <si>
    <t>Commercial Fish Licence Fee (under 15k lbs quota)</t>
  </si>
  <si>
    <t>Commercial Fish licence fees - less than 15,000lbs</t>
  </si>
  <si>
    <t>2016</t>
  </si>
  <si>
    <t>Commercial Fish Licence Fee (Over 15k lbs quota)</t>
  </si>
  <si>
    <t>Commercial Fish licence fees - greater than 15,000lbs</t>
  </si>
  <si>
    <t>Wayside permit fees (one-time) and annual licence fees are paid to allow the removal of aggregate from private land in the areas subject to the Act. Fees are indexed annually following the Ontario Consumer Price Index (CPI).</t>
  </si>
  <si>
    <t>Annual licence fee: $0.198/tonne/year or a minimum fee ($689 for Class A licences / $344 for Class B licences). Wayside Permit Fee: fee at time of permit issuance of $0.198/tonne/year or a minimum fee of $689, whichever is greater.</t>
  </si>
  <si>
    <t>Annual licence fee: $0.202/tonne/year or a minimum fee ($704 for Class A licences / $351 for Class B licences). Wayside Permit Fee: fee at time of permit issuance of $0.202/tonne/year or a minimum fee of $704, whichever is greater.</t>
  </si>
  <si>
    <t xml:space="preserve">An annual aggregate permit fee is paid to allow the removal of aggregate from Crown land.  Some Crown ministries have been exempt from paying the annual fee for sites on Crown land (e.g. MNRF, MNDM, MTO). Fees are indexed annually following the Ontario Consumer Price Index (CPI).                                                                                   </t>
  </si>
  <si>
    <t>$0.198/tonne/year or a minimum fee ($344 for permits with tonnage limits of 20,000 tonnes or less or $689 for permits with tonnage limits over 20,000 tonnes/year)</t>
  </si>
  <si>
    <t>$0.202/tonne/year or a minimum fee ($351 for permits with tonnage limits of 20,000 tonnes or less or $704 for permits with tonnage limits over 20,000 tonnes/year)</t>
  </si>
  <si>
    <t>Private Career Colleges annual renewal fee for one campus and one program. Fees are indexed annually following the Ontario Consumer Price Index (CPI).</t>
  </si>
  <si>
    <t>Flight Training Private Career Colleges annual renewal fee for one campus and one program. Fees are indexed annually following the Ontario Consumer Price Index (CPI).</t>
  </si>
  <si>
    <t>Application fee for registration of a new Private Career College (includes one campus and one program). Fees are indexed annually following the Ontario Consumer Price Index (CPI).</t>
  </si>
  <si>
    <t>Facility inspection fee (excludes HST) for registration of a new Private Career College.  HST is charged for inspection fees but is not included in service fees revenue. Fees are indexed annually following the Ontario Consumer Price Index (CPI).</t>
  </si>
  <si>
    <t>Application fee for registration of a new Flight Training Private Career College (includes one campus and one program). Fees are indexed annually following the Ontario Consumer Price Index (CPI).</t>
  </si>
  <si>
    <t>Application fee for registration of a new campus of a Private Career College (includes one program). Fees are indexed annually following the Ontario Consumer Price Index (CPI).</t>
  </si>
  <si>
    <t>Application fee for registration of a new campus of a Flight Training Private Career College (includes one program). Fees are indexed annually following the Ontario Consumer Price Index (CPI).</t>
  </si>
  <si>
    <t>Approval fee for each additional program at a Private Career College. Fees are indexed annually following the Ontario Consumer Price Index (CPI).</t>
  </si>
  <si>
    <t>Approval fee for each additional program at a Flight Training Private Career College. Program fees are always combined with campus fees and together they are indexed annually following the Ontario Consumer Price Index (CPI).</t>
  </si>
  <si>
    <t>Application fee if the program is already being offered by the Private Career College. Program fees are combined with campus fees and together they are indexed annually following the Ontario Consumer Price Index (CPI).</t>
  </si>
  <si>
    <t>Private Career Colleges - Registration and Renewals - Approval of a program offered at an existing campus - Flight Training Institutions</t>
  </si>
  <si>
    <t>Annual renewal fee for each additional program at a Flight Training Private Career College. Program fees are combined with campus fees and together they are indexed annually following the Ontario Consumer Price Index (CPI).</t>
  </si>
  <si>
    <t>Private Career Colleges - Registration and Renewals - Application for renewal of program</t>
  </si>
  <si>
    <t>Private Career Colleges - Key Performance Indicators - Graduate Survey</t>
  </si>
  <si>
    <t>Charge-back to Private Career Colleges (PCCs) to recover costs for surveys conducted of recent PCC graduates. Fees were adjusted per service agreement with the vendor.</t>
  </si>
  <si>
    <t>Private Career Colleges - Key Performance Indicators - Employer Survey</t>
  </si>
  <si>
    <t>Charge-back to Private Career Colleges (PCCs) to recover costs for surveys conducted of employers of recent PCC graduates. Fees were adjusted per service agreement with the vendor.</t>
  </si>
  <si>
    <t>Admissions - School Visit Rates</t>
  </si>
  <si>
    <t>Change in package rates for school visits.  Packages can include exhibit hall visit, IMAX film, and special programming. Total charge is dependent on the number of children and adults participating.</t>
  </si>
  <si>
    <t>Minimum charge of $60 to $321 depending on package.</t>
  </si>
  <si>
    <t>Minimum charge of $60 to $390 depending on package.</t>
  </si>
  <si>
    <t>Up to 21.5%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</si>
</sst>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Red]\-&quot;$&quot;#,##0"/>
    <numFmt numFmtId="165" formatCode="&quot;$&quot;#,##0.00;[Red]\-&quot;$&quot;#,##0.00"/>
    <numFmt numFmtId="166" formatCode="_-&quot;$&quot;* #,##0.00_-;\-&quot;$&quot;* #,##0.00_-;_-&quot;$&quot;* &quot;-&quot;??_-;_-@_-"/>
    <numFmt numFmtId="167" formatCode="_-* #,##0.00_-;\-* #,##0.00_-;_-* &quot;-&quot;??_-;_-@_-"/>
    <numFmt numFmtId="168" formatCode="#,##0.00_ ;[Red]\-#,##0.00\ "/>
    <numFmt numFmtId="169" formatCode="_-* #,##0_-;\-* #,##0_-;_-* &quot;-&quot;??_-;_-@_-"/>
    <numFmt numFmtId="170" formatCode="_(* #,##0_);_(* \(#,##0\);_(* &quot;-&quot;??_);_(@_)"/>
    <numFmt numFmtId="171" formatCode="&quot;$&quot;#,##0"/>
    <numFmt numFmtId="172" formatCode="&quot;$&quot;#,##0.00"/>
    <numFmt numFmtId="173" formatCode="#,##0.0000_);[Red]\(#,##0.0000\)"/>
    <numFmt numFmtId="174" formatCode="#,##0;[Red]\(#,##0\)"/>
    <numFmt numFmtId="175" formatCode="_-&quot;$&quot;* #,##0_-;\-&quot;$&quot;* #,##0_-;_-&quot;$&quot;* &quot;-&quot;??_-;_-@_-"/>
    <numFmt numFmtId="176" formatCode="0.0%"/>
    <numFmt numFmtId="177" formatCode="[$-409]mmm\-yy;@"/>
    <numFmt numFmtId="178" formatCode="#,##0.0000_ ;[Red]\-#,##0.0000\ "/>
  </numFmts>
  <fonts count="10">
    <font>
      <sz val="11"/>
      <color theme="1"/>
      <name val="Calibri"/>
      <family val="2"/>
      <scheme val="minor"/>
    </font>
    <font>
      <sz val="11"/>
      <color theme="1"/>
      <name val="Calibri"/>
      <family val="2"/>
      <scheme val="minor"/>
    </font>
    <font>
      <b/>
      <sz val="16"/>
      <color theme="0"/>
      <name val="Helvetica Neue Light"/>
    </font>
    <font>
      <sz val="10"/>
      <color theme="1"/>
      <name val="Ebrima"/>
    </font>
    <font>
      <b/>
      <sz val="10"/>
      <color theme="0"/>
      <name val="Ebrima"/>
    </font>
    <font>
      <sz val="10"/>
      <color rgb="FF000000"/>
      <name val="Ebrima"/>
    </font>
    <font>
      <sz val="10"/>
      <name val="Arial"/>
      <family val="2"/>
    </font>
    <font>
      <sz val="10"/>
      <name val="Ebrima"/>
    </font>
    <font>
      <sz val="11"/>
      <color rgb="FF000000"/>
      <name val="Calibri"/>
      <family val="2"/>
      <scheme val="minor"/>
    </font>
    <font>
      <strike/>
      <sz val="10"/>
      <color theme="1"/>
      <name val="Ebrima"/>
    </font>
  </fonts>
  <fills count="6">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0"/>
        <bgColor rgb="FF000000"/>
      </patternFill>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xf numFmtId="0" fontId="6" fillId="0" borderId="0"/>
    <xf numFmtId="0" fontId="6" fillId="0" borderId="0"/>
    <xf numFmtId="0" fontId="8" fillId="0" borderId="0"/>
    <xf numFmtId="167" fontId="1" fillId="0" borderId="0" applyFont="0" applyFill="0" applyBorder="0" applyAlignment="0" applyProtection="0"/>
    <xf numFmtId="167"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2" borderId="0" xfId="0" applyFont="1" applyFill="1" applyAlignment="1">
      <alignment horizontal="left"/>
    </xf>
    <xf numFmtId="0" fontId="2" fillId="2" borderId="0" xfId="0" applyFont="1" applyFill="1"/>
    <xf numFmtId="0" fontId="3" fillId="0" borderId="0" xfId="0" applyFont="1" applyAlignment="1">
      <alignment horizontal="left"/>
    </xf>
    <xf numFmtId="168" fontId="4" fillId="2" borderId="0" xfId="0" applyNumberFormat="1" applyFont="1" applyFill="1" applyAlignment="1">
      <alignment horizontal="center" vertical="center" wrapText="1"/>
    </xf>
    <xf numFmtId="0" fontId="7" fillId="0" borderId="1" xfId="4"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left" vertical="top"/>
    </xf>
    <xf numFmtId="165" fontId="7" fillId="0" borderId="1" xfId="0" applyNumberFormat="1" applyFont="1" applyBorder="1" applyAlignment="1">
      <alignment horizontal="left" vertical="top" wrapText="1"/>
    </xf>
    <xf numFmtId="171" fontId="3" fillId="0" borderId="1" xfId="0" applyNumberFormat="1" applyFont="1" applyBorder="1" applyAlignment="1">
      <alignment horizontal="left" vertical="top" wrapText="1"/>
    </xf>
    <xf numFmtId="0" fontId="0" fillId="0" borderId="0" xfId="0" applyAlignment="1">
      <alignment horizontal="left"/>
    </xf>
    <xf numFmtId="0" fontId="7" fillId="0" borderId="1" xfId="0" applyFont="1" applyBorder="1" applyAlignment="1">
      <alignment horizontal="left" vertical="top" wrapText="1"/>
    </xf>
    <xf numFmtId="166" fontId="7" fillId="0" borderId="1" xfId="3" applyFont="1" applyBorder="1" applyAlignment="1">
      <alignment horizontal="left" vertical="top" wrapText="1"/>
    </xf>
    <xf numFmtId="2" fontId="3" fillId="0" borderId="1" xfId="0" applyNumberFormat="1" applyFont="1" applyBorder="1" applyAlignment="1">
      <alignment horizontal="left" vertical="top" wrapText="1"/>
    </xf>
    <xf numFmtId="168" fontId="3" fillId="0" borderId="1" xfId="0" applyNumberFormat="1" applyFont="1" applyBorder="1" applyAlignment="1">
      <alignment horizontal="left" vertical="top" wrapText="1"/>
    </xf>
    <xf numFmtId="0" fontId="7" fillId="0" borderId="1" xfId="0" applyFont="1" applyBorder="1" applyAlignment="1">
      <alignment horizontal="left" vertical="top"/>
    </xf>
    <xf numFmtId="168" fontId="3" fillId="0" borderId="1" xfId="0" applyNumberFormat="1" applyFont="1" applyBorder="1" applyAlignment="1">
      <alignment horizontal="left" vertical="top"/>
    </xf>
    <xf numFmtId="172" fontId="7" fillId="0" borderId="1" xfId="4" applyNumberFormat="1" applyFont="1" applyBorder="1" applyAlignment="1">
      <alignment horizontal="left" vertical="top" wrapText="1"/>
    </xf>
    <xf numFmtId="0" fontId="7" fillId="0" borderId="1" xfId="6" applyFont="1" applyBorder="1" applyAlignment="1">
      <alignment horizontal="left" vertical="top" wrapText="1"/>
    </xf>
    <xf numFmtId="172" fontId="7" fillId="0" borderId="1" xfId="0" applyNumberFormat="1" applyFont="1" applyBorder="1" applyAlignment="1">
      <alignment horizontal="left" vertical="top" wrapText="1"/>
    </xf>
    <xf numFmtId="40" fontId="3" fillId="0" borderId="1" xfId="0" applyNumberFormat="1" applyFont="1" applyBorder="1" applyAlignment="1">
      <alignment horizontal="left" vertical="top"/>
    </xf>
    <xf numFmtId="167" fontId="3" fillId="0" borderId="1" xfId="0" applyNumberFormat="1" applyFont="1" applyBorder="1" applyAlignment="1">
      <alignment horizontal="left" vertical="top" wrapText="1"/>
    </xf>
    <xf numFmtId="166" fontId="3" fillId="0" borderId="1" xfId="3" applyFont="1" applyBorder="1" applyAlignment="1">
      <alignment horizontal="left" vertical="top" wrapText="1"/>
    </xf>
    <xf numFmtId="169" fontId="3" fillId="0" borderId="1" xfId="7" applyNumberFormat="1" applyFont="1" applyBorder="1" applyAlignment="1">
      <alignment horizontal="left" vertical="top" wrapText="1"/>
    </xf>
    <xf numFmtId="172" fontId="7" fillId="3" borderId="1" xfId="0" applyNumberFormat="1" applyFont="1" applyFill="1" applyBorder="1" applyAlignment="1">
      <alignment horizontal="left" vertical="top" wrapText="1"/>
    </xf>
    <xf numFmtId="0" fontId="7" fillId="3" borderId="1" xfId="0" applyFont="1" applyFill="1" applyBorder="1" applyAlignment="1">
      <alignment horizontal="left" vertical="top" wrapText="1"/>
    </xf>
    <xf numFmtId="172" fontId="7" fillId="0" borderId="1" xfId="3" applyNumberFormat="1" applyFont="1" applyBorder="1" applyAlignment="1">
      <alignment horizontal="left" vertical="top" wrapText="1"/>
    </xf>
    <xf numFmtId="172" fontId="7" fillId="4" borderId="1" xfId="3" applyNumberFormat="1" applyFont="1" applyFill="1" applyBorder="1" applyAlignment="1">
      <alignment horizontal="left" vertical="top" wrapText="1"/>
    </xf>
    <xf numFmtId="0" fontId="7" fillId="4" borderId="1" xfId="0" applyFont="1" applyFill="1" applyBorder="1" applyAlignment="1">
      <alignment horizontal="left" vertical="top" wrapText="1"/>
    </xf>
    <xf numFmtId="172" fontId="3" fillId="0" borderId="1" xfId="3" applyNumberFormat="1" applyFont="1" applyBorder="1" applyAlignment="1">
      <alignment horizontal="left" vertical="top" wrapText="1"/>
    </xf>
    <xf numFmtId="172" fontId="7" fillId="3" borderId="1" xfId="3" applyNumberFormat="1" applyFont="1" applyFill="1" applyBorder="1" applyAlignment="1">
      <alignment horizontal="left" vertical="top" wrapText="1"/>
    </xf>
    <xf numFmtId="164" fontId="3" fillId="0" borderId="1" xfId="0" applyNumberFormat="1" applyFont="1" applyBorder="1" applyAlignment="1">
      <alignment horizontal="left" vertical="top" wrapText="1"/>
    </xf>
    <xf numFmtId="165" fontId="7" fillId="0" borderId="1" xfId="0" applyNumberFormat="1" applyFont="1" applyBorder="1" applyAlignment="1">
      <alignment horizontal="left" vertical="top"/>
    </xf>
    <xf numFmtId="174" fontId="7" fillId="0" borderId="1" xfId="9" applyNumberFormat="1" applyFont="1" applyBorder="1" applyAlignment="1">
      <alignment horizontal="left" vertical="top"/>
    </xf>
    <xf numFmtId="0" fontId="7" fillId="5" borderId="1" xfId="0" applyFont="1" applyFill="1" applyBorder="1" applyAlignment="1">
      <alignment horizontal="left" vertical="top" wrapText="1"/>
    </xf>
    <xf numFmtId="170" fontId="3" fillId="0" borderId="1" xfId="1" applyNumberFormat="1" applyFont="1" applyBorder="1" applyAlignment="1">
      <alignment horizontal="left" vertical="top" wrapText="1"/>
    </xf>
    <xf numFmtId="40" fontId="3" fillId="0" borderId="1" xfId="0" applyNumberFormat="1" applyFont="1" applyBorder="1" applyAlignment="1">
      <alignment horizontal="left" vertical="top" wrapText="1"/>
    </xf>
    <xf numFmtId="0" fontId="3" fillId="3" borderId="1" xfId="0" applyFont="1" applyFill="1" applyBorder="1" applyAlignment="1">
      <alignment horizontal="left" vertical="top" wrapText="1"/>
    </xf>
    <xf numFmtId="0" fontId="3" fillId="3" borderId="1" xfId="0" applyFont="1" applyFill="1" applyBorder="1" applyAlignment="1">
      <alignment horizontal="left" vertical="top"/>
    </xf>
    <xf numFmtId="3" fontId="3" fillId="0" borderId="1" xfId="1" applyNumberFormat="1" applyFont="1" applyBorder="1" applyAlignment="1">
      <alignment horizontal="left" vertical="top"/>
    </xf>
    <xf numFmtId="164" fontId="3" fillId="3" borderId="1" xfId="0" applyNumberFormat="1" applyFont="1" applyFill="1" applyBorder="1" applyAlignment="1">
      <alignment horizontal="left" vertical="top"/>
    </xf>
    <xf numFmtId="3" fontId="7" fillId="0" borderId="1" xfId="4" applyNumberFormat="1" applyFont="1" applyBorder="1" applyAlignment="1">
      <alignment horizontal="left" vertical="top" wrapText="1"/>
    </xf>
    <xf numFmtId="1" fontId="7" fillId="0" borderId="1" xfId="4" applyNumberFormat="1" applyFont="1" applyBorder="1" applyAlignment="1">
      <alignment horizontal="left" vertical="top" wrapText="1"/>
    </xf>
    <xf numFmtId="165" fontId="7" fillId="0" borderId="1" xfId="4" applyNumberFormat="1" applyFont="1" applyBorder="1" applyAlignment="1">
      <alignment horizontal="left" vertical="top" wrapText="1"/>
    </xf>
    <xf numFmtId="3" fontId="3" fillId="0" borderId="1" xfId="0" applyNumberFormat="1" applyFont="1" applyBorder="1" applyAlignment="1">
      <alignment horizontal="left" vertical="top"/>
    </xf>
    <xf numFmtId="3" fontId="3" fillId="0" borderId="1" xfId="0" applyNumberFormat="1" applyFont="1" applyBorder="1" applyAlignment="1">
      <alignment horizontal="left" vertical="top" wrapText="1"/>
    </xf>
    <xf numFmtId="37" fontId="3" fillId="0" borderId="1" xfId="7" applyNumberFormat="1" applyFont="1" applyBorder="1" applyAlignment="1">
      <alignment horizontal="left" vertical="top" wrapText="1"/>
    </xf>
    <xf numFmtId="173" fontId="7" fillId="0" borderId="1" xfId="0" applyNumberFormat="1" applyFont="1" applyBorder="1" applyAlignment="1">
      <alignment horizontal="left" vertical="top" wrapText="1"/>
    </xf>
    <xf numFmtId="172" fontId="3" fillId="0" borderId="1" xfId="3" applyNumberFormat="1" applyFont="1" applyBorder="1" applyAlignment="1">
      <alignment horizontal="left" vertical="top"/>
    </xf>
    <xf numFmtId="3" fontId="7" fillId="0" borderId="1" xfId="3" applyNumberFormat="1" applyFont="1" applyBorder="1" applyAlignment="1">
      <alignment horizontal="left" vertical="top" wrapText="1"/>
    </xf>
    <xf numFmtId="3" fontId="7" fillId="0" borderId="1" xfId="7" applyNumberFormat="1" applyFont="1" applyBorder="1" applyAlignment="1">
      <alignment horizontal="left" vertical="top" wrapText="1"/>
    </xf>
    <xf numFmtId="174" fontId="7" fillId="0" borderId="1" xfId="9" applyNumberFormat="1" applyFont="1" applyBorder="1" applyAlignment="1">
      <alignment horizontal="left" vertical="top" wrapText="1"/>
    </xf>
    <xf numFmtId="174" fontId="7" fillId="0" borderId="1" xfId="0" applyNumberFormat="1" applyFont="1" applyBorder="1" applyAlignment="1">
      <alignment horizontal="left" vertical="top"/>
    </xf>
    <xf numFmtId="172" fontId="7" fillId="0" borderId="1" xfId="0" applyNumberFormat="1" applyFont="1" applyBorder="1" applyAlignment="1">
      <alignment horizontal="left" vertical="top"/>
    </xf>
    <xf numFmtId="9" fontId="3" fillId="0" borderId="1" xfId="0" applyNumberFormat="1" applyFont="1" applyBorder="1" applyAlignment="1">
      <alignment horizontal="left" vertical="top"/>
    </xf>
    <xf numFmtId="1" fontId="7" fillId="0" borderId="1" xfId="0" applyNumberFormat="1" applyFont="1" applyBorder="1" applyAlignment="1">
      <alignment horizontal="left" vertical="top" wrapText="1"/>
    </xf>
    <xf numFmtId="38" fontId="3" fillId="0" borderId="1" xfId="0" applyNumberFormat="1" applyFont="1" applyBorder="1" applyAlignment="1">
      <alignment horizontal="left" vertical="top"/>
    </xf>
    <xf numFmtId="175" fontId="3" fillId="0" borderId="1" xfId="0" applyNumberFormat="1" applyFont="1" applyBorder="1" applyAlignment="1">
      <alignment horizontal="left" vertical="top"/>
    </xf>
    <xf numFmtId="172" fontId="3" fillId="0" borderId="1" xfId="0" applyNumberFormat="1" applyFont="1" applyBorder="1" applyAlignment="1">
      <alignment horizontal="left" vertical="top"/>
    </xf>
    <xf numFmtId="167" fontId="3" fillId="0" borderId="1" xfId="0" applyNumberFormat="1" applyFont="1" applyBorder="1" applyAlignment="1">
      <alignment horizontal="left" vertical="top"/>
    </xf>
    <xf numFmtId="0" fontId="7" fillId="0" borderId="1" xfId="5" applyFont="1" applyBorder="1" applyAlignment="1">
      <alignment horizontal="left" vertical="top" wrapText="1"/>
    </xf>
    <xf numFmtId="169" fontId="7" fillId="0" borderId="1" xfId="9" applyNumberFormat="1" applyFont="1" applyBorder="1" applyAlignment="1">
      <alignment horizontal="left" vertical="top" wrapText="1"/>
    </xf>
    <xf numFmtId="38" fontId="7" fillId="0" borderId="1" xfId="5" applyNumberFormat="1" applyFont="1" applyBorder="1" applyAlignment="1">
      <alignment horizontal="left" vertical="top" wrapText="1"/>
    </xf>
    <xf numFmtId="1" fontId="7" fillId="0" borderId="1" xfId="5" applyNumberFormat="1" applyFont="1" applyBorder="1" applyAlignment="1">
      <alignment horizontal="left" vertical="top" wrapText="1"/>
    </xf>
    <xf numFmtId="0" fontId="4" fillId="2" borderId="0" xfId="0" applyFont="1" applyFill="1" applyAlignment="1">
      <alignment horizontal="center" vertical="center"/>
    </xf>
    <xf numFmtId="7" fontId="3" fillId="0" borderId="1" xfId="0" applyNumberFormat="1" applyFont="1" applyBorder="1" applyAlignment="1">
      <alignment horizontal="left" vertical="top"/>
    </xf>
    <xf numFmtId="7" fontId="3" fillId="0" borderId="1" xfId="0" applyNumberFormat="1" applyFont="1" applyBorder="1" applyAlignment="1">
      <alignment horizontal="left" vertical="top" wrapText="1"/>
    </xf>
    <xf numFmtId="7" fontId="3" fillId="0" borderId="1" xfId="3" applyNumberFormat="1" applyFont="1" applyBorder="1" applyAlignment="1">
      <alignment horizontal="left" vertical="top"/>
    </xf>
    <xf numFmtId="7" fontId="3" fillId="0" borderId="1" xfId="1" applyNumberFormat="1" applyFont="1" applyBorder="1" applyAlignment="1">
      <alignment horizontal="left" vertical="top"/>
    </xf>
    <xf numFmtId="7" fontId="3" fillId="3" borderId="1" xfId="0" applyNumberFormat="1" applyFont="1" applyFill="1" applyBorder="1" applyAlignment="1">
      <alignment horizontal="left" vertical="top"/>
    </xf>
    <xf numFmtId="7" fontId="5" fillId="3" borderId="1" xfId="0" applyNumberFormat="1" applyFont="1" applyFill="1" applyBorder="1" applyAlignment="1">
      <alignment horizontal="left" vertical="top"/>
    </xf>
    <xf numFmtId="7" fontId="5" fillId="0" borderId="1" xfId="0" applyNumberFormat="1" applyFont="1" applyBorder="1" applyAlignment="1">
      <alignment horizontal="left" vertical="top"/>
    </xf>
    <xf numFmtId="7" fontId="7" fillId="0" borderId="1" xfId="5" applyNumberFormat="1" applyFont="1" applyBorder="1" applyAlignment="1">
      <alignment horizontal="left" vertical="top" wrapText="1"/>
    </xf>
    <xf numFmtId="7" fontId="3" fillId="0" borderId="1" xfId="7" applyNumberFormat="1" applyFont="1" applyBorder="1" applyAlignment="1">
      <alignment horizontal="left" vertical="top"/>
    </xf>
    <xf numFmtId="172" fontId="3" fillId="0" borderId="1" xfId="7" applyNumberFormat="1" applyFont="1" applyBorder="1" applyAlignment="1">
      <alignment horizontal="left" vertical="top"/>
    </xf>
    <xf numFmtId="172" fontId="7" fillId="0" borderId="1" xfId="7" applyNumberFormat="1" applyFont="1" applyBorder="1" applyAlignment="1">
      <alignment horizontal="left" vertical="top"/>
    </xf>
    <xf numFmtId="172" fontId="3" fillId="3" borderId="1" xfId="7" applyNumberFormat="1" applyFont="1" applyFill="1" applyBorder="1" applyAlignment="1">
      <alignment horizontal="left" vertical="top"/>
    </xf>
    <xf numFmtId="172" fontId="3" fillId="0" borderId="1" xfId="3" quotePrefix="1" applyNumberFormat="1" applyFont="1" applyBorder="1" applyAlignment="1">
      <alignment horizontal="left" vertical="top" wrapText="1"/>
    </xf>
    <xf numFmtId="172" fontId="7" fillId="0" borderId="1" xfId="9" applyNumberFormat="1" applyFont="1" applyBorder="1" applyAlignment="1">
      <alignment horizontal="left" vertical="top"/>
    </xf>
    <xf numFmtId="8" fontId="3" fillId="0" borderId="1" xfId="0" applyNumberFormat="1" applyFont="1" applyBorder="1" applyAlignment="1">
      <alignment horizontal="left" vertical="top"/>
    </xf>
    <xf numFmtId="172" fontId="3" fillId="0" borderId="1" xfId="1" applyNumberFormat="1" applyFont="1" applyBorder="1" applyAlignment="1">
      <alignment horizontal="left" vertical="top"/>
    </xf>
    <xf numFmtId="172" fontId="3" fillId="0" borderId="1" xfId="2" applyNumberFormat="1" applyFont="1" applyBorder="1" applyAlignment="1">
      <alignment horizontal="left" vertical="top"/>
    </xf>
    <xf numFmtId="172" fontId="3" fillId="0" borderId="1" xfId="10" applyNumberFormat="1" applyFont="1" applyBorder="1" applyAlignment="1">
      <alignment horizontal="left" vertical="top"/>
    </xf>
    <xf numFmtId="7" fontId="3" fillId="0" borderId="1" xfId="1" applyNumberFormat="1" applyFont="1" applyBorder="1" applyAlignment="1">
      <alignment horizontal="left" vertical="top" wrapText="1"/>
    </xf>
    <xf numFmtId="172" fontId="3" fillId="0" borderId="1" xfId="1" applyNumberFormat="1" applyFont="1" applyBorder="1" applyAlignment="1">
      <alignment horizontal="left" vertical="top" wrapText="1"/>
    </xf>
    <xf numFmtId="172" fontId="3" fillId="0" borderId="1" xfId="0" applyNumberFormat="1" applyFont="1" applyBorder="1" applyAlignment="1">
      <alignment horizontal="left" vertical="top" wrapText="1"/>
    </xf>
    <xf numFmtId="7" fontId="7" fillId="0" borderId="1" xfId="9" applyNumberFormat="1" applyFont="1" applyBorder="1" applyAlignment="1">
      <alignment horizontal="left" vertical="top" wrapText="1"/>
    </xf>
    <xf numFmtId="172" fontId="7" fillId="0" borderId="1" xfId="9" applyNumberFormat="1" applyFont="1" applyBorder="1" applyAlignment="1">
      <alignment horizontal="left" vertical="top" wrapText="1"/>
    </xf>
    <xf numFmtId="172" fontId="3" fillId="0" borderId="1" xfId="9" applyNumberFormat="1" applyFont="1" applyBorder="1" applyAlignment="1">
      <alignment horizontal="left" vertical="top" wrapText="1"/>
    </xf>
    <xf numFmtId="7" fontId="3" fillId="0" borderId="1" xfId="3" applyNumberFormat="1" applyFont="1" applyBorder="1" applyAlignment="1">
      <alignment horizontal="left" vertical="top" wrapText="1"/>
    </xf>
    <xf numFmtId="172" fontId="3" fillId="3" borderId="1" xfId="0" applyNumberFormat="1" applyFont="1" applyFill="1" applyBorder="1" applyAlignment="1">
      <alignment horizontal="left" vertical="top"/>
    </xf>
    <xf numFmtId="8" fontId="3" fillId="3" borderId="1" xfId="0" applyNumberFormat="1" applyFont="1" applyFill="1" applyBorder="1" applyAlignment="1">
      <alignment horizontal="left" vertical="top"/>
    </xf>
    <xf numFmtId="7" fontId="7" fillId="0" borderId="1" xfId="7" applyNumberFormat="1" applyFont="1" applyBorder="1" applyAlignment="1">
      <alignment horizontal="left" vertical="top" wrapText="1"/>
    </xf>
    <xf numFmtId="8" fontId="3" fillId="0" borderId="1" xfId="0" applyNumberFormat="1" applyFont="1" applyBorder="1" applyAlignment="1">
      <alignment horizontal="left" vertical="top" wrapText="1"/>
    </xf>
    <xf numFmtId="7" fontId="3" fillId="0" borderId="1" xfId="2" applyNumberFormat="1" applyFont="1" applyBorder="1" applyAlignment="1">
      <alignment horizontal="left" vertical="top"/>
    </xf>
    <xf numFmtId="7" fontId="3" fillId="0" borderId="1" xfId="9" applyNumberFormat="1" applyFont="1" applyBorder="1" applyAlignment="1">
      <alignment horizontal="left" vertical="top" wrapText="1"/>
    </xf>
    <xf numFmtId="169" fontId="3" fillId="0" borderId="1" xfId="9" applyNumberFormat="1" applyFont="1" applyBorder="1" applyAlignment="1">
      <alignment horizontal="left" vertical="top" wrapText="1"/>
    </xf>
    <xf numFmtId="37" fontId="3" fillId="0" borderId="1" xfId="1" applyNumberFormat="1" applyFont="1" applyBorder="1" applyAlignment="1">
      <alignment horizontal="left" vertical="top"/>
    </xf>
    <xf numFmtId="1" fontId="3" fillId="0" borderId="1" xfId="9" applyNumberFormat="1" applyFont="1" applyBorder="1" applyAlignment="1">
      <alignment horizontal="left" vertical="top" wrapText="1"/>
    </xf>
    <xf numFmtId="3" fontId="3" fillId="0" borderId="1" xfId="10" applyNumberFormat="1" applyFont="1" applyBorder="1" applyAlignment="1">
      <alignment horizontal="left" vertical="top"/>
    </xf>
    <xf numFmtId="3" fontId="3" fillId="0" borderId="1" xfId="1" applyNumberFormat="1" applyFont="1" applyBorder="1" applyAlignment="1">
      <alignment horizontal="left" vertical="top" wrapText="1"/>
    </xf>
    <xf numFmtId="3" fontId="7" fillId="0" borderId="1" xfId="0" applyNumberFormat="1" applyFont="1" applyBorder="1" applyAlignment="1">
      <alignment horizontal="left" vertical="top" wrapText="1"/>
    </xf>
    <xf numFmtId="3" fontId="7" fillId="0" borderId="1" xfId="8" applyNumberFormat="1" applyFont="1" applyBorder="1" applyAlignment="1">
      <alignment horizontal="left" vertical="top" wrapText="1"/>
    </xf>
    <xf numFmtId="3" fontId="7" fillId="3" borderId="1" xfId="8" applyNumberFormat="1" applyFont="1" applyFill="1" applyBorder="1" applyAlignment="1">
      <alignment horizontal="left" vertical="top" wrapText="1"/>
    </xf>
    <xf numFmtId="3" fontId="3" fillId="0" borderId="1" xfId="7" applyNumberFormat="1" applyFont="1" applyBorder="1" applyAlignment="1">
      <alignment horizontal="left" vertical="top" wrapText="1"/>
    </xf>
    <xf numFmtId="3" fontId="3" fillId="3" borderId="1" xfId="1" applyNumberFormat="1" applyFont="1" applyFill="1" applyBorder="1" applyAlignment="1">
      <alignment horizontal="left" vertical="top"/>
    </xf>
    <xf numFmtId="3" fontId="3" fillId="3" borderId="1" xfId="0" applyNumberFormat="1" applyFont="1" applyFill="1" applyBorder="1" applyAlignment="1">
      <alignment horizontal="left" vertical="top"/>
    </xf>
    <xf numFmtId="0" fontId="3" fillId="0" borderId="3" xfId="0" applyFont="1" applyBorder="1" applyAlignment="1">
      <alignment vertical="top"/>
    </xf>
    <xf numFmtId="6" fontId="3" fillId="0" borderId="1" xfId="0" applyNumberFormat="1" applyFont="1" applyBorder="1" applyAlignment="1">
      <alignment horizontal="left" vertical="top" wrapText="1"/>
    </xf>
    <xf numFmtId="6" fontId="7" fillId="0" borderId="1" xfId="3" applyNumberFormat="1" applyFont="1" applyBorder="1" applyAlignment="1">
      <alignment horizontal="left" vertical="top" wrapText="1"/>
    </xf>
    <xf numFmtId="1" fontId="3" fillId="0" borderId="1" xfId="0" applyNumberFormat="1" applyFont="1" applyBorder="1" applyAlignment="1">
      <alignment horizontal="left" vertical="top"/>
    </xf>
    <xf numFmtId="172" fontId="7" fillId="0" borderId="2" xfId="3" applyNumberFormat="1" applyFont="1" applyBorder="1" applyAlignment="1">
      <alignment horizontal="left" vertical="top" wrapText="1"/>
    </xf>
    <xf numFmtId="0" fontId="3" fillId="0" borderId="2" xfId="0" applyFont="1" applyBorder="1" applyAlignment="1">
      <alignment horizontal="left" vertical="top" wrapText="1"/>
    </xf>
    <xf numFmtId="0" fontId="7"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2" xfId="0" applyFont="1" applyBorder="1" applyAlignment="1">
      <alignment horizontal="left" vertical="top" wrapText="1"/>
    </xf>
    <xf numFmtId="0" fontId="3" fillId="0" borderId="3" xfId="0" applyFont="1" applyBorder="1" applyAlignment="1">
      <alignment horizontal="left" vertical="top"/>
    </xf>
    <xf numFmtId="0" fontId="3" fillId="0" borderId="2" xfId="0" applyFont="1" applyBorder="1" applyAlignment="1">
      <alignment horizontal="left" vertical="top"/>
    </xf>
    <xf numFmtId="7" fontId="3" fillId="0" borderId="3" xfId="3" applyNumberFormat="1" applyFont="1" applyBorder="1" applyAlignment="1">
      <alignment horizontal="left" vertical="top"/>
    </xf>
    <xf numFmtId="7" fontId="3" fillId="0" borderId="2" xfId="3" applyNumberFormat="1" applyFont="1" applyBorder="1" applyAlignment="1">
      <alignment horizontal="left" vertical="top"/>
    </xf>
    <xf numFmtId="7" fontId="3" fillId="0" borderId="4" xfId="3" applyNumberFormat="1" applyFont="1" applyBorder="1" applyAlignment="1">
      <alignment horizontal="left" vertical="top"/>
    </xf>
    <xf numFmtId="7" fontId="3" fillId="0" borderId="3" xfId="3" applyNumberFormat="1" applyFont="1" applyBorder="1" applyAlignment="1">
      <alignment horizontal="left" vertical="top" wrapText="1"/>
    </xf>
    <xf numFmtId="7" fontId="3" fillId="0" borderId="2" xfId="3" applyNumberFormat="1" applyFont="1" applyBorder="1" applyAlignment="1">
      <alignment horizontal="left" vertical="top" wrapText="1"/>
    </xf>
    <xf numFmtId="172" fontId="3" fillId="0" borderId="3" xfId="3" applyNumberFormat="1" applyFont="1" applyBorder="1" applyAlignment="1">
      <alignment horizontal="left" vertical="top" wrapText="1"/>
    </xf>
    <xf numFmtId="172" fontId="3" fillId="0" borderId="2" xfId="3" applyNumberFormat="1" applyFont="1" applyBorder="1" applyAlignment="1">
      <alignment horizontal="left" vertical="top" wrapText="1"/>
    </xf>
    <xf numFmtId="3" fontId="7" fillId="0" borderId="3" xfId="3" applyNumberFormat="1" applyFont="1" applyBorder="1" applyAlignment="1">
      <alignment horizontal="left" vertical="top" wrapText="1"/>
    </xf>
    <xf numFmtId="3" fontId="7" fillId="0" borderId="2" xfId="3" applyNumberFormat="1" applyFont="1" applyBorder="1" applyAlignment="1">
      <alignment horizontal="left" vertical="top" wrapText="1"/>
    </xf>
    <xf numFmtId="7" fontId="3" fillId="0" borderId="3" xfId="2" applyNumberFormat="1" applyFont="1" applyBorder="1" applyAlignment="1">
      <alignment horizontal="left" vertical="top"/>
    </xf>
    <xf numFmtId="7" fontId="3" fillId="0" borderId="4" xfId="2" applyNumberFormat="1" applyFont="1" applyBorder="1" applyAlignment="1">
      <alignment horizontal="left" vertical="top"/>
    </xf>
    <xf numFmtId="7" fontId="3" fillId="0" borderId="2" xfId="2" applyNumberFormat="1" applyFont="1" applyBorder="1" applyAlignment="1">
      <alignment horizontal="left" vertical="top"/>
    </xf>
    <xf numFmtId="3" fontId="3" fillId="0" borderId="3" xfId="1" applyNumberFormat="1" applyFont="1" applyBorder="1" applyAlignment="1">
      <alignment horizontal="left" vertical="top" wrapText="1"/>
    </xf>
    <xf numFmtId="3" fontId="3" fillId="0" borderId="2" xfId="1" applyNumberFormat="1" applyFont="1" applyBorder="1" applyAlignment="1">
      <alignment horizontal="left" vertical="top" wrapText="1"/>
    </xf>
    <xf numFmtId="7" fontId="3" fillId="0" borderId="3" xfId="1" applyNumberFormat="1" applyFont="1" applyBorder="1" applyAlignment="1">
      <alignment horizontal="left" vertical="top" wrapText="1"/>
    </xf>
    <xf numFmtId="7" fontId="3" fillId="0" borderId="4" xfId="1" applyNumberFormat="1" applyFont="1" applyBorder="1" applyAlignment="1">
      <alignment horizontal="left" vertical="top" wrapText="1"/>
    </xf>
    <xf numFmtId="7" fontId="3" fillId="0" borderId="2" xfId="1" applyNumberFormat="1" applyFont="1" applyBorder="1" applyAlignment="1">
      <alignment horizontal="left" vertical="top" wrapText="1"/>
    </xf>
    <xf numFmtId="172" fontId="7" fillId="0" borderId="3" xfId="9" applyNumberFormat="1" applyFont="1" applyBorder="1" applyAlignment="1">
      <alignment horizontal="left" vertical="top" wrapText="1"/>
    </xf>
    <xf numFmtId="172" fontId="7" fillId="0" borderId="4" xfId="9" applyNumberFormat="1" applyFont="1" applyBorder="1" applyAlignment="1">
      <alignment horizontal="left" vertical="top" wrapText="1"/>
    </xf>
    <xf numFmtId="172" fontId="7" fillId="0" borderId="2" xfId="9" applyNumberFormat="1" applyFont="1" applyBorder="1" applyAlignment="1">
      <alignment horizontal="left" vertical="top" wrapText="1"/>
    </xf>
    <xf numFmtId="174" fontId="7" fillId="0" borderId="3" xfId="9" applyNumberFormat="1" applyFont="1" applyBorder="1" applyAlignment="1">
      <alignment horizontal="left" vertical="top" wrapText="1"/>
    </xf>
    <xf numFmtId="174" fontId="7" fillId="0" borderId="4" xfId="9" applyNumberFormat="1" applyFont="1" applyBorder="1" applyAlignment="1">
      <alignment horizontal="left" vertical="top" wrapText="1"/>
    </xf>
    <xf numFmtId="174" fontId="7" fillId="0" borderId="2" xfId="9" applyNumberFormat="1" applyFont="1" applyBorder="1" applyAlignment="1">
      <alignment horizontal="left" vertical="top" wrapText="1"/>
    </xf>
    <xf numFmtId="172" fontId="7" fillId="0" borderId="3" xfId="9" applyNumberFormat="1" applyFont="1" applyBorder="1" applyAlignment="1">
      <alignment horizontal="left" vertical="top"/>
    </xf>
    <xf numFmtId="172" fontId="7" fillId="0" borderId="4" xfId="9" applyNumberFormat="1" applyFont="1" applyBorder="1" applyAlignment="1">
      <alignment horizontal="left" vertical="top"/>
    </xf>
    <xf numFmtId="172" fontId="7" fillId="0" borderId="2" xfId="9" applyNumberFormat="1" applyFont="1" applyBorder="1" applyAlignment="1">
      <alignment horizontal="left" vertical="top"/>
    </xf>
    <xf numFmtId="174" fontId="7" fillId="0" borderId="3" xfId="9" applyNumberFormat="1" applyFont="1" applyBorder="1" applyAlignment="1">
      <alignment horizontal="left" vertical="top"/>
    </xf>
    <xf numFmtId="174" fontId="7" fillId="0" borderId="4" xfId="9" applyNumberFormat="1" applyFont="1" applyBorder="1" applyAlignment="1">
      <alignment horizontal="left" vertical="top"/>
    </xf>
    <xf numFmtId="174" fontId="7" fillId="0" borderId="2" xfId="9" applyNumberFormat="1" applyFont="1" applyBorder="1" applyAlignment="1">
      <alignment horizontal="left" vertical="top"/>
    </xf>
    <xf numFmtId="172" fontId="7" fillId="0" borderId="3" xfId="3" applyNumberFormat="1" applyFont="1" applyBorder="1" applyAlignment="1">
      <alignment horizontal="left" vertical="top" wrapText="1"/>
    </xf>
    <xf numFmtId="172" fontId="7" fillId="0" borderId="2" xfId="3" applyNumberFormat="1" applyFont="1" applyBorder="1" applyAlignment="1">
      <alignment horizontal="left" vertical="top" wrapText="1"/>
    </xf>
    <xf numFmtId="172" fontId="3" fillId="0" borderId="3" xfId="0" applyNumberFormat="1" applyFont="1" applyBorder="1" applyAlignment="1">
      <alignment horizontal="left" vertical="top"/>
    </xf>
    <xf numFmtId="172" fontId="3" fillId="0" borderId="2" xfId="0" applyNumberFormat="1" applyFont="1" applyBorder="1" applyAlignment="1">
      <alignment horizontal="left" vertical="top"/>
    </xf>
    <xf numFmtId="172" fontId="3" fillId="0" borderId="4" xfId="0" applyNumberFormat="1" applyFont="1" applyBorder="1" applyAlignment="1">
      <alignment horizontal="left" vertical="top"/>
    </xf>
    <xf numFmtId="0" fontId="4" fillId="2" borderId="0" xfId="0" applyFont="1" applyFill="1" applyAlignment="1">
      <alignment horizontal="left" vertical="top"/>
    </xf>
    <xf numFmtId="0" fontId="4" fillId="2" borderId="0" xfId="0" applyFont="1" applyFill="1" applyAlignment="1">
      <alignment horizontal="left" vertical="top" wrapText="1"/>
    </xf>
    <xf numFmtId="168" fontId="4" fillId="2" borderId="0" xfId="0" applyNumberFormat="1" applyFont="1" applyFill="1" applyAlignment="1">
      <alignment horizontal="left" vertical="top" wrapText="1"/>
    </xf>
    <xf numFmtId="166" fontId="4" fillId="2" borderId="0" xfId="3" applyFont="1" applyFill="1" applyAlignment="1">
      <alignment horizontal="left" vertical="top" wrapText="1"/>
    </xf>
    <xf numFmtId="10" fontId="4" fillId="2" borderId="0" xfId="11" applyNumberFormat="1" applyFont="1" applyFill="1" applyAlignment="1">
      <alignment horizontal="left" vertical="top" wrapText="1"/>
    </xf>
    <xf numFmtId="0" fontId="3" fillId="0" borderId="0" xfId="0" applyFont="1"/>
    <xf numFmtId="0" fontId="7" fillId="0" borderId="1" xfId="5" applyFont="1" applyBorder="1" applyAlignment="1">
      <alignment vertical="center" wrapText="1"/>
    </xf>
    <xf numFmtId="8" fontId="7" fillId="0" borderId="1" xfId="7" applyNumberFormat="1" applyFont="1" applyBorder="1" applyAlignment="1">
      <alignment horizontal="left" vertical="top" wrapText="1"/>
    </xf>
    <xf numFmtId="172" fontId="7" fillId="0" borderId="1" xfId="7" applyNumberFormat="1" applyFont="1" applyBorder="1" applyAlignment="1">
      <alignment horizontal="left" vertical="top" wrapText="1"/>
    </xf>
    <xf numFmtId="176" fontId="7" fillId="0" borderId="1" xfId="0" applyNumberFormat="1" applyFont="1" applyBorder="1" applyAlignment="1">
      <alignment horizontal="left" vertical="top"/>
    </xf>
    <xf numFmtId="177" fontId="3" fillId="0" borderId="1" xfId="0" applyNumberFormat="1" applyFont="1" applyBorder="1" applyAlignment="1">
      <alignment horizontal="left" vertical="top"/>
    </xf>
    <xf numFmtId="9" fontId="3" fillId="0" borderId="1" xfId="11" applyFont="1" applyBorder="1" applyAlignment="1">
      <alignment horizontal="left" vertical="top" wrapText="1"/>
    </xf>
    <xf numFmtId="177" fontId="3" fillId="0" borderId="1" xfId="0" applyNumberFormat="1" applyFont="1" applyBorder="1" applyAlignment="1">
      <alignment horizontal="left" vertical="top" wrapText="1"/>
    </xf>
    <xf numFmtId="177" fontId="3" fillId="0" borderId="1" xfId="0" quotePrefix="1" applyNumberFormat="1" applyFont="1" applyBorder="1" applyAlignment="1">
      <alignment horizontal="left" vertical="top" wrapText="1"/>
    </xf>
    <xf numFmtId="176" fontId="3" fillId="0" borderId="1" xfId="11" applyNumberFormat="1" applyFont="1" applyBorder="1" applyAlignment="1">
      <alignment horizontal="left" vertical="top" wrapText="1"/>
    </xf>
    <xf numFmtId="168" fontId="7" fillId="0" borderId="1" xfId="0" applyNumberFormat="1" applyFont="1" applyBorder="1" applyAlignment="1">
      <alignment horizontal="left" vertical="top" wrapText="1"/>
    </xf>
    <xf numFmtId="2" fontId="7" fillId="0" borderId="1" xfId="0" applyNumberFormat="1" applyFont="1" applyBorder="1" applyAlignment="1">
      <alignment horizontal="left" vertical="top"/>
    </xf>
    <xf numFmtId="177" fontId="7" fillId="0" borderId="1" xfId="0" applyNumberFormat="1" applyFont="1" applyBorder="1" applyAlignment="1">
      <alignment horizontal="left" vertical="top"/>
    </xf>
    <xf numFmtId="8" fontId="7" fillId="0" borderId="1" xfId="0" applyNumberFormat="1" applyFont="1" applyBorder="1" applyAlignment="1">
      <alignment horizontal="left" vertical="top"/>
    </xf>
    <xf numFmtId="17" fontId="7" fillId="0" borderId="1" xfId="0" applyNumberFormat="1" applyFont="1" applyBorder="1" applyAlignment="1">
      <alignment horizontal="left" vertical="top"/>
    </xf>
    <xf numFmtId="17" fontId="3" fillId="0" borderId="1" xfId="0" applyNumberFormat="1" applyFont="1" applyBorder="1" applyAlignment="1">
      <alignment horizontal="left" vertical="top"/>
    </xf>
    <xf numFmtId="165" fontId="3" fillId="0" borderId="1" xfId="0" applyNumberFormat="1" applyFont="1" applyBorder="1" applyAlignment="1">
      <alignment horizontal="left" vertical="top" wrapText="1"/>
    </xf>
    <xf numFmtId="10" fontId="3" fillId="0" borderId="1" xfId="11" applyNumberFormat="1" applyFont="1" applyBorder="1" applyAlignment="1">
      <alignment horizontal="left" vertical="top" wrapText="1"/>
    </xf>
    <xf numFmtId="0" fontId="3" fillId="0" borderId="1" xfId="0" applyFont="1" applyBorder="1" applyAlignment="1">
      <alignment wrapText="1"/>
    </xf>
    <xf numFmtId="8" fontId="7" fillId="0" borderId="2" xfId="3" applyNumberFormat="1" applyFont="1" applyBorder="1" applyAlignment="1">
      <alignment horizontal="left" vertical="top" wrapText="1"/>
    </xf>
    <xf numFmtId="177" fontId="7" fillId="0" borderId="2" xfId="0" applyNumberFormat="1" applyFont="1" applyBorder="1" applyAlignment="1">
      <alignment horizontal="left" vertical="top" wrapText="1"/>
    </xf>
    <xf numFmtId="8" fontId="7" fillId="0" borderId="1" xfId="3" applyNumberFormat="1" applyFont="1" applyBorder="1" applyAlignment="1">
      <alignment horizontal="left" vertical="top" wrapText="1"/>
    </xf>
    <xf numFmtId="177" fontId="7" fillId="0" borderId="1" xfId="0" applyNumberFormat="1" applyFont="1" applyBorder="1" applyAlignment="1">
      <alignment horizontal="left" vertical="top" wrapText="1"/>
    </xf>
    <xf numFmtId="176" fontId="7" fillId="0" borderId="1" xfId="11" applyNumberFormat="1" applyFont="1" applyBorder="1" applyAlignment="1">
      <alignment horizontal="left" vertical="top" wrapText="1"/>
    </xf>
    <xf numFmtId="7" fontId="7" fillId="0" borderId="1" xfId="3" applyNumberFormat="1" applyFont="1" applyBorder="1" applyAlignment="1">
      <alignment horizontal="left" vertical="top" wrapText="1"/>
    </xf>
    <xf numFmtId="177" fontId="7" fillId="0" borderId="1" xfId="3" applyNumberFormat="1" applyFont="1" applyBorder="1" applyAlignment="1">
      <alignment horizontal="left" vertical="top" wrapText="1"/>
    </xf>
    <xf numFmtId="0" fontId="3" fillId="0" borderId="5" xfId="0" applyFont="1" applyBorder="1" applyAlignment="1">
      <alignment horizontal="left" vertical="top"/>
    </xf>
    <xf numFmtId="0" fontId="3" fillId="0" borderId="1" xfId="0" applyFont="1" applyBorder="1" applyAlignment="1">
      <alignment vertical="top" wrapText="1"/>
    </xf>
    <xf numFmtId="8" fontId="3" fillId="0" borderId="1" xfId="7" applyNumberFormat="1" applyFont="1" applyBorder="1" applyAlignment="1">
      <alignment horizontal="left" vertical="top" wrapText="1"/>
    </xf>
    <xf numFmtId="17" fontId="3" fillId="0" borderId="1" xfId="0" applyNumberFormat="1" applyFont="1" applyBorder="1" applyAlignment="1">
      <alignment horizontal="left" vertical="top" wrapText="1"/>
    </xf>
    <xf numFmtId="0" fontId="3" fillId="0" borderId="1" xfId="0" quotePrefix="1" applyFont="1" applyBorder="1" applyAlignment="1">
      <alignment horizontal="left" vertical="top"/>
    </xf>
    <xf numFmtId="0" fontId="3" fillId="0" borderId="6" xfId="0" applyFont="1" applyBorder="1" applyAlignment="1">
      <alignment horizontal="left" vertical="top"/>
    </xf>
    <xf numFmtId="0" fontId="3" fillId="0" borderId="1" xfId="0" applyFont="1" applyBorder="1" applyAlignment="1">
      <alignment vertical="top"/>
    </xf>
    <xf numFmtId="165" fontId="7" fillId="0" borderId="1" xfId="9" applyNumberFormat="1" applyFont="1" applyBorder="1" applyAlignment="1">
      <alignment horizontal="left" vertical="top"/>
    </xf>
    <xf numFmtId="9" fontId="7" fillId="0" borderId="1" xfId="11" applyFont="1" applyBorder="1" applyAlignment="1">
      <alignment horizontal="left" vertical="top"/>
    </xf>
    <xf numFmtId="168" fontId="3" fillId="0" borderId="7" xfId="0" applyNumberFormat="1" applyFont="1" applyBorder="1" applyAlignment="1">
      <alignment horizontal="left" vertical="top"/>
    </xf>
    <xf numFmtId="168" fontId="3" fillId="0" borderId="2" xfId="0" applyNumberFormat="1" applyFont="1" applyBorder="1" applyAlignment="1">
      <alignment horizontal="left" vertical="top" wrapText="1"/>
    </xf>
    <xf numFmtId="168" fontId="3" fillId="0" borderId="2" xfId="0" applyNumberFormat="1" applyFont="1" applyBorder="1" applyAlignment="1">
      <alignment horizontal="left" vertical="top"/>
    </xf>
    <xf numFmtId="178" fontId="3" fillId="0" borderId="2" xfId="0" applyNumberFormat="1" applyFont="1" applyBorder="1" applyAlignment="1">
      <alignment horizontal="left" vertical="top" wrapText="1"/>
    </xf>
    <xf numFmtId="17" fontId="3" fillId="0" borderId="2" xfId="0" applyNumberFormat="1" applyFont="1" applyBorder="1" applyAlignment="1">
      <alignment horizontal="left" vertical="top" wrapText="1"/>
    </xf>
    <xf numFmtId="168" fontId="3" fillId="0" borderId="2" xfId="0" quotePrefix="1" applyNumberFormat="1" applyFont="1" applyBorder="1" applyAlignment="1">
      <alignment horizontal="left" vertical="top"/>
    </xf>
    <xf numFmtId="178" fontId="7" fillId="0" borderId="1" xfId="0" applyNumberFormat="1" applyFont="1" applyBorder="1" applyAlignment="1">
      <alignment horizontal="left" vertical="top" wrapText="1"/>
    </xf>
    <xf numFmtId="168" fontId="3" fillId="0" borderId="1" xfId="0" quotePrefix="1" applyNumberFormat="1" applyFont="1" applyBorder="1" applyAlignment="1">
      <alignment horizontal="left" vertical="top"/>
    </xf>
    <xf numFmtId="0" fontId="7" fillId="0" borderId="1" xfId="0" applyFont="1" applyBorder="1" applyAlignment="1">
      <alignment vertical="top" wrapText="1"/>
    </xf>
    <xf numFmtId="17" fontId="7" fillId="0" borderId="1" xfId="0" applyNumberFormat="1" applyFont="1" applyBorder="1" applyAlignment="1">
      <alignment horizontal="left" vertical="top" wrapText="1"/>
    </xf>
    <xf numFmtId="168" fontId="7" fillId="0" borderId="1" xfId="0" quotePrefix="1" applyNumberFormat="1" applyFont="1" applyBorder="1" applyAlignment="1">
      <alignment horizontal="left" vertical="top"/>
    </xf>
    <xf numFmtId="0" fontId="3" fillId="0" borderId="5" xfId="0" applyFont="1" applyBorder="1" applyAlignment="1">
      <alignment horizontal="left" vertical="top" wrapText="1"/>
    </xf>
    <xf numFmtId="165" fontId="3" fillId="0" borderId="1" xfId="7" applyNumberFormat="1" applyFont="1" applyBorder="1" applyAlignment="1">
      <alignment horizontal="left" vertical="top" wrapText="1"/>
    </xf>
    <xf numFmtId="165" fontId="3" fillId="0" borderId="1" xfId="9" applyNumberFormat="1" applyFont="1" applyBorder="1" applyAlignment="1">
      <alignment horizontal="left" vertical="top" wrapText="1"/>
    </xf>
    <xf numFmtId="176" fontId="3" fillId="0" borderId="5" xfId="7" applyNumberFormat="1" applyFont="1" applyBorder="1" applyAlignment="1">
      <alignment horizontal="left" vertical="top" wrapText="1"/>
    </xf>
    <xf numFmtId="165" fontId="3" fillId="0" borderId="8" xfId="7" applyNumberFormat="1" applyFont="1" applyBorder="1" applyAlignment="1">
      <alignment horizontal="left" vertical="top" wrapText="1"/>
    </xf>
    <xf numFmtId="176" fontId="3" fillId="0" borderId="1" xfId="7" applyNumberFormat="1" applyFont="1" applyBorder="1" applyAlignment="1">
      <alignment horizontal="left" vertical="top" wrapText="1"/>
    </xf>
    <xf numFmtId="0" fontId="3" fillId="0" borderId="0" xfId="0" applyFont="1" applyAlignment="1">
      <alignment wrapText="1"/>
    </xf>
    <xf numFmtId="6" fontId="3" fillId="0" borderId="1" xfId="7" applyNumberFormat="1" applyFont="1" applyBorder="1" applyAlignment="1">
      <alignment horizontal="left" vertical="top" wrapText="1"/>
    </xf>
    <xf numFmtId="2" fontId="3" fillId="0" borderId="1" xfId="7" applyNumberFormat="1" applyFont="1" applyBorder="1" applyAlignment="1">
      <alignment horizontal="left" vertical="top" wrapText="1"/>
    </xf>
    <xf numFmtId="10" fontId="3" fillId="0" borderId="1" xfId="7" applyNumberFormat="1" applyFont="1" applyBorder="1" applyAlignment="1">
      <alignment horizontal="left" vertical="top" wrapText="1"/>
    </xf>
  </cellXfs>
  <cellStyles count="12">
    <cellStyle name="Comma" xfId="1" builtinId="3"/>
    <cellStyle name="Comma 2" xfId="9" xr:uid="{C7C026DC-7E3F-4654-84BD-E4EBCB0828FC}"/>
    <cellStyle name="Comma 2 2" xfId="8" xr:uid="{2071A140-70D8-4F80-B29B-6FC1F153A255}"/>
    <cellStyle name="Comma 4" xfId="7" xr:uid="{561C7E5D-238C-463F-8511-B3A284F2626B}"/>
    <cellStyle name="Comma 5" xfId="10" xr:uid="{F6B9F535-E01E-48BF-89DB-1CC8DD686A3E}"/>
    <cellStyle name="Currency" xfId="2" builtinId="4"/>
    <cellStyle name="Currency 2" xfId="3" xr:uid="{204AD1F1-5055-4E57-8F13-8F827CE2A553}"/>
    <cellStyle name="Normal" xfId="0" builtinId="0"/>
    <cellStyle name="Normal 2" xfId="6" xr:uid="{E34616A6-3B78-4597-AD0B-E5B1B7E2D415}"/>
    <cellStyle name="Normal 2 2" xfId="5" xr:uid="{03D93F00-2C15-43AB-969F-BB74DA5D7171}"/>
    <cellStyle name="Normal 3" xfId="4" xr:uid="{B0431AA9-8DAE-428C-85AB-F2EFC76AD71F}"/>
    <cellStyle name="Percent" xfId="1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E03B2-0FD9-4E79-862B-2782CDC3CF5C}">
  <sheetPr codeName="Sheet3"/>
  <dimension ref="A1:F1130"/>
  <sheetViews>
    <sheetView tabSelected="1" topLeftCell="A422" workbookViewId="0">
      <selection activeCell="C340" sqref="C340"/>
    </sheetView>
  </sheetViews>
  <sheetFormatPr baseColWidth="10" defaultColWidth="8.83203125" defaultRowHeight="15"/>
  <cols>
    <col min="1" max="1" width="35.83203125" style="10" customWidth="1"/>
    <col min="2" max="2" width="61.1640625" customWidth="1"/>
    <col min="3" max="3" width="73.5" customWidth="1"/>
    <col min="4" max="4" width="23.83203125" customWidth="1"/>
    <col min="5" max="5" width="22.6640625" customWidth="1"/>
    <col min="6" max="6" width="21.5" customWidth="1"/>
  </cols>
  <sheetData>
    <row r="1" spans="1:6" ht="20">
      <c r="A1" s="1"/>
      <c r="B1" s="2"/>
      <c r="C1" s="2"/>
      <c r="D1" s="2"/>
      <c r="E1" s="2"/>
      <c r="F1" s="2"/>
    </row>
    <row r="2" spans="1:6">
      <c r="A2" s="3"/>
      <c r="D2" s="3"/>
      <c r="E2" s="3"/>
      <c r="F2" s="3"/>
    </row>
    <row r="3" spans="1:6" ht="30">
      <c r="A3" s="64" t="s">
        <v>2098</v>
      </c>
      <c r="B3" s="4" t="s">
        <v>1849</v>
      </c>
      <c r="C3" s="4" t="s">
        <v>1850</v>
      </c>
      <c r="D3" s="4" t="s">
        <v>0</v>
      </c>
      <c r="E3" s="4" t="s">
        <v>1</v>
      </c>
      <c r="F3" s="4" t="s">
        <v>2099</v>
      </c>
    </row>
    <row r="4" spans="1:6" ht="45">
      <c r="A4" s="7" t="s">
        <v>1941</v>
      </c>
      <c r="B4" s="7" t="s">
        <v>2017</v>
      </c>
      <c r="C4" s="6" t="s">
        <v>2</v>
      </c>
      <c r="D4" s="6" t="s">
        <v>1851</v>
      </c>
      <c r="E4" s="65">
        <v>42405</v>
      </c>
      <c r="F4" s="44">
        <v>191</v>
      </c>
    </row>
    <row r="5" spans="1:6" ht="90">
      <c r="A5" s="7" t="s">
        <v>1941</v>
      </c>
      <c r="B5" s="7" t="s">
        <v>2018</v>
      </c>
      <c r="C5" s="6" t="s">
        <v>2019</v>
      </c>
      <c r="D5" s="22" t="s">
        <v>1852</v>
      </c>
      <c r="E5" s="65">
        <v>57900</v>
      </c>
      <c r="F5" s="44">
        <v>419</v>
      </c>
    </row>
    <row r="6" spans="1:6" ht="30">
      <c r="A6" s="7" t="s">
        <v>1941</v>
      </c>
      <c r="B6" s="7" t="s">
        <v>2020</v>
      </c>
      <c r="C6" s="6" t="s">
        <v>3</v>
      </c>
      <c r="D6" s="6" t="s">
        <v>2001</v>
      </c>
      <c r="E6" s="65">
        <v>15975</v>
      </c>
      <c r="F6" s="44">
        <v>36</v>
      </c>
    </row>
    <row r="7" spans="1:6" ht="30">
      <c r="A7" s="7" t="s">
        <v>1941</v>
      </c>
      <c r="B7" s="7" t="s">
        <v>4</v>
      </c>
      <c r="C7" s="6" t="s">
        <v>5</v>
      </c>
      <c r="D7" s="67">
        <v>200</v>
      </c>
      <c r="E7" s="65">
        <v>70400</v>
      </c>
      <c r="F7" s="44">
        <v>184</v>
      </c>
    </row>
    <row r="8" spans="1:6" ht="30">
      <c r="A8" s="7" t="s">
        <v>1941</v>
      </c>
      <c r="B8" s="7" t="s">
        <v>6</v>
      </c>
      <c r="C8" s="6" t="s">
        <v>5</v>
      </c>
      <c r="D8" s="67">
        <v>300</v>
      </c>
      <c r="E8" s="65">
        <v>60507.63</v>
      </c>
      <c r="F8" s="44">
        <v>111</v>
      </c>
    </row>
    <row r="9" spans="1:6" ht="30">
      <c r="A9" s="7" t="s">
        <v>1941</v>
      </c>
      <c r="B9" s="7" t="s">
        <v>7</v>
      </c>
      <c r="C9" s="6" t="s">
        <v>2024</v>
      </c>
      <c r="D9" s="67">
        <v>25</v>
      </c>
      <c r="E9" s="65">
        <v>4259.75</v>
      </c>
      <c r="F9" s="44">
        <v>166</v>
      </c>
    </row>
    <row r="10" spans="1:6" ht="30">
      <c r="A10" s="7" t="s">
        <v>1941</v>
      </c>
      <c r="B10" s="7" t="s">
        <v>8</v>
      </c>
      <c r="C10" s="6" t="s">
        <v>9</v>
      </c>
      <c r="D10" s="67">
        <v>50</v>
      </c>
      <c r="E10" s="65">
        <v>3650</v>
      </c>
      <c r="F10" s="44">
        <v>5</v>
      </c>
    </row>
    <row r="11" spans="1:6" ht="45">
      <c r="A11" s="7" t="s">
        <v>1941</v>
      </c>
      <c r="B11" s="7" t="s">
        <v>2021</v>
      </c>
      <c r="C11" s="6" t="s">
        <v>2025</v>
      </c>
      <c r="D11" s="67">
        <v>150</v>
      </c>
      <c r="E11" s="65">
        <v>39510</v>
      </c>
      <c r="F11" s="44">
        <v>204</v>
      </c>
    </row>
    <row r="12" spans="1:6">
      <c r="A12" s="7" t="s">
        <v>1941</v>
      </c>
      <c r="B12" s="7" t="s">
        <v>2022</v>
      </c>
      <c r="C12" s="6" t="s">
        <v>10</v>
      </c>
      <c r="D12" s="67">
        <v>150</v>
      </c>
      <c r="E12" s="65">
        <v>26850</v>
      </c>
      <c r="F12" s="44">
        <v>179</v>
      </c>
    </row>
    <row r="13" spans="1:6" ht="30">
      <c r="A13" s="7" t="s">
        <v>1941</v>
      </c>
      <c r="B13" s="7" t="s">
        <v>2023</v>
      </c>
      <c r="C13" s="6" t="s">
        <v>2026</v>
      </c>
      <c r="D13" s="67">
        <v>300</v>
      </c>
      <c r="E13" s="65">
        <v>54600</v>
      </c>
      <c r="F13" s="44">
        <v>184</v>
      </c>
    </row>
    <row r="14" spans="1:6" ht="75">
      <c r="A14" s="7" t="s">
        <v>1941</v>
      </c>
      <c r="B14" s="7" t="s">
        <v>11</v>
      </c>
      <c r="C14" s="6" t="s">
        <v>12</v>
      </c>
      <c r="D14" s="67">
        <v>55</v>
      </c>
      <c r="E14" s="65">
        <v>251048.8</v>
      </c>
      <c r="F14" s="44">
        <v>12000</v>
      </c>
    </row>
    <row r="15" spans="1:6" ht="60">
      <c r="A15" s="7" t="s">
        <v>1941</v>
      </c>
      <c r="B15" s="7" t="s">
        <v>13</v>
      </c>
      <c r="C15" s="6" t="s">
        <v>15</v>
      </c>
      <c r="D15" s="7" t="s">
        <v>14</v>
      </c>
      <c r="E15" s="65">
        <v>13407.1</v>
      </c>
      <c r="F15" s="7" t="s">
        <v>173</v>
      </c>
    </row>
    <row r="16" spans="1:6">
      <c r="A16" s="7" t="s">
        <v>1921</v>
      </c>
      <c r="B16" s="6" t="s">
        <v>16</v>
      </c>
      <c r="C16" s="6" t="s">
        <v>17</v>
      </c>
      <c r="D16" s="85">
        <v>10</v>
      </c>
      <c r="E16" s="66">
        <v>5200</v>
      </c>
      <c r="F16" s="45">
        <v>520</v>
      </c>
    </row>
    <row r="17" spans="1:6">
      <c r="A17" s="7" t="s">
        <v>1921</v>
      </c>
      <c r="B17" s="6" t="s">
        <v>18</v>
      </c>
      <c r="C17" s="6" t="s">
        <v>19</v>
      </c>
      <c r="D17" s="85">
        <v>10</v>
      </c>
      <c r="E17" s="66">
        <v>22097.3</v>
      </c>
      <c r="F17" s="45">
        <v>2209.73</v>
      </c>
    </row>
    <row r="18" spans="1:6">
      <c r="A18" s="7" t="s">
        <v>1921</v>
      </c>
      <c r="B18" s="6" t="s">
        <v>20</v>
      </c>
      <c r="C18" s="6" t="s">
        <v>21</v>
      </c>
      <c r="D18" s="85">
        <v>25</v>
      </c>
      <c r="E18" s="66">
        <v>71464.25</v>
      </c>
      <c r="F18" s="45">
        <v>2858.57</v>
      </c>
    </row>
    <row r="19" spans="1:6">
      <c r="A19" s="7" t="s">
        <v>1921</v>
      </c>
      <c r="B19" s="6" t="s">
        <v>22</v>
      </c>
      <c r="C19" s="6" t="s">
        <v>23</v>
      </c>
      <c r="D19" s="85">
        <v>30</v>
      </c>
      <c r="E19" s="66">
        <v>61717.5</v>
      </c>
      <c r="F19" s="45">
        <v>2057.25</v>
      </c>
    </row>
    <row r="20" spans="1:6">
      <c r="A20" s="7" t="s">
        <v>1921</v>
      </c>
      <c r="B20" s="6" t="s">
        <v>24</v>
      </c>
      <c r="C20" s="6" t="s">
        <v>25</v>
      </c>
      <c r="D20" s="85">
        <v>30</v>
      </c>
      <c r="E20" s="66">
        <v>4080</v>
      </c>
      <c r="F20" s="45">
        <v>136</v>
      </c>
    </row>
    <row r="21" spans="1:6">
      <c r="A21" s="7" t="s">
        <v>1921</v>
      </c>
      <c r="B21" s="6" t="s">
        <v>26</v>
      </c>
      <c r="C21" s="6" t="s">
        <v>26</v>
      </c>
      <c r="D21" s="85">
        <v>30</v>
      </c>
      <c r="E21" s="66">
        <v>2316.9</v>
      </c>
      <c r="F21" s="45">
        <v>77.23</v>
      </c>
    </row>
    <row r="22" spans="1:6">
      <c r="A22" s="7" t="s">
        <v>1921</v>
      </c>
      <c r="B22" s="6" t="s">
        <v>27</v>
      </c>
      <c r="C22" s="6" t="s">
        <v>28</v>
      </c>
      <c r="D22" s="85">
        <v>35</v>
      </c>
      <c r="E22" s="66">
        <v>72719.150000000009</v>
      </c>
      <c r="F22" s="45">
        <v>2077.69</v>
      </c>
    </row>
    <row r="23" spans="1:6">
      <c r="A23" s="7" t="s">
        <v>1921</v>
      </c>
      <c r="B23" s="6" t="s">
        <v>29</v>
      </c>
      <c r="C23" s="6" t="s">
        <v>30</v>
      </c>
      <c r="D23" s="85">
        <v>36</v>
      </c>
      <c r="E23" s="66">
        <v>3853.08</v>
      </c>
      <c r="F23" s="45">
        <v>107.03</v>
      </c>
    </row>
    <row r="24" spans="1:6" ht="30">
      <c r="A24" s="7" t="s">
        <v>1921</v>
      </c>
      <c r="B24" s="6" t="s">
        <v>31</v>
      </c>
      <c r="C24" s="6" t="s">
        <v>32</v>
      </c>
      <c r="D24" s="85">
        <v>40</v>
      </c>
      <c r="E24" s="66">
        <v>170397.2</v>
      </c>
      <c r="F24" s="45">
        <v>4259.93</v>
      </c>
    </row>
    <row r="25" spans="1:6">
      <c r="A25" s="7" t="s">
        <v>1921</v>
      </c>
      <c r="B25" s="6" t="s">
        <v>33</v>
      </c>
      <c r="C25" s="6" t="s">
        <v>33</v>
      </c>
      <c r="D25" s="85">
        <v>50</v>
      </c>
      <c r="E25" s="66">
        <v>1600403.5</v>
      </c>
      <c r="F25" s="45">
        <v>32008.07</v>
      </c>
    </row>
    <row r="26" spans="1:6">
      <c r="A26" s="7" t="s">
        <v>1921</v>
      </c>
      <c r="B26" s="6" t="s">
        <v>34</v>
      </c>
      <c r="C26" s="6" t="s">
        <v>35</v>
      </c>
      <c r="D26" s="85">
        <v>50</v>
      </c>
      <c r="E26" s="66">
        <v>556216.5</v>
      </c>
      <c r="F26" s="45">
        <v>11124.33</v>
      </c>
    </row>
    <row r="27" spans="1:6">
      <c r="A27" s="7" t="s">
        <v>1921</v>
      </c>
      <c r="B27" s="6" t="s">
        <v>36</v>
      </c>
      <c r="C27" s="6" t="s">
        <v>36</v>
      </c>
      <c r="D27" s="85">
        <v>55</v>
      </c>
      <c r="E27" s="66">
        <v>813318</v>
      </c>
      <c r="F27" s="45">
        <v>14787.6</v>
      </c>
    </row>
    <row r="28" spans="1:6">
      <c r="A28" s="7" t="s">
        <v>1921</v>
      </c>
      <c r="B28" s="6" t="s">
        <v>37</v>
      </c>
      <c r="C28" s="6" t="s">
        <v>38</v>
      </c>
      <c r="D28" s="85">
        <v>55</v>
      </c>
      <c r="E28" s="66">
        <v>98053.45</v>
      </c>
      <c r="F28" s="45">
        <v>1782.79</v>
      </c>
    </row>
    <row r="29" spans="1:6">
      <c r="A29" s="7" t="s">
        <v>1921</v>
      </c>
      <c r="B29" s="6" t="s">
        <v>39</v>
      </c>
      <c r="C29" s="6" t="s">
        <v>40</v>
      </c>
      <c r="D29" s="85">
        <v>55</v>
      </c>
      <c r="E29" s="66">
        <v>8644.3499999999985</v>
      </c>
      <c r="F29" s="45">
        <v>157.16999999999999</v>
      </c>
    </row>
    <row r="30" spans="1:6">
      <c r="A30" s="7" t="s">
        <v>1921</v>
      </c>
      <c r="B30" s="6" t="s">
        <v>41</v>
      </c>
      <c r="C30" s="6" t="s">
        <v>42</v>
      </c>
      <c r="D30" s="85">
        <v>55</v>
      </c>
      <c r="E30" s="66">
        <v>51736.299999999996</v>
      </c>
      <c r="F30" s="45">
        <v>940.66</v>
      </c>
    </row>
    <row r="31" spans="1:6">
      <c r="A31" s="7" t="s">
        <v>1921</v>
      </c>
      <c r="B31" s="6" t="s">
        <v>43</v>
      </c>
      <c r="C31" s="6" t="s">
        <v>44</v>
      </c>
      <c r="D31" s="85">
        <v>55</v>
      </c>
      <c r="E31" s="66">
        <v>823095.35000000009</v>
      </c>
      <c r="F31" s="45">
        <v>14965.37</v>
      </c>
    </row>
    <row r="32" spans="1:6" ht="30">
      <c r="A32" s="7" t="s">
        <v>1921</v>
      </c>
      <c r="B32" s="6" t="s">
        <v>45</v>
      </c>
      <c r="C32" s="6" t="s">
        <v>46</v>
      </c>
      <c r="D32" s="85">
        <v>60</v>
      </c>
      <c r="E32" s="66">
        <v>741322.20000000007</v>
      </c>
      <c r="F32" s="45">
        <v>12355.37</v>
      </c>
    </row>
    <row r="33" spans="1:6" ht="30">
      <c r="A33" s="7" t="s">
        <v>1921</v>
      </c>
      <c r="B33" s="6" t="s">
        <v>29</v>
      </c>
      <c r="C33" s="6" t="s">
        <v>47</v>
      </c>
      <c r="D33" s="85">
        <v>60</v>
      </c>
      <c r="E33" s="66">
        <v>540000</v>
      </c>
      <c r="F33" s="45">
        <v>9000</v>
      </c>
    </row>
    <row r="34" spans="1:6">
      <c r="A34" s="7" t="s">
        <v>1921</v>
      </c>
      <c r="B34" s="6" t="s">
        <v>48</v>
      </c>
      <c r="C34" s="6" t="s">
        <v>49</v>
      </c>
      <c r="D34" s="85">
        <v>75</v>
      </c>
      <c r="E34" s="66">
        <v>1831950</v>
      </c>
      <c r="F34" s="45">
        <v>24426</v>
      </c>
    </row>
    <row r="35" spans="1:6">
      <c r="A35" s="7" t="s">
        <v>1921</v>
      </c>
      <c r="B35" s="6" t="s">
        <v>50</v>
      </c>
      <c r="C35" s="6" t="s">
        <v>51</v>
      </c>
      <c r="D35" s="85">
        <v>95</v>
      </c>
      <c r="E35" s="66">
        <v>2142221.4999999995</v>
      </c>
      <c r="F35" s="45">
        <v>22549.699999999997</v>
      </c>
    </row>
    <row r="36" spans="1:6">
      <c r="A36" s="7" t="s">
        <v>1921</v>
      </c>
      <c r="B36" s="6" t="s">
        <v>52</v>
      </c>
      <c r="C36" s="6" t="s">
        <v>52</v>
      </c>
      <c r="D36" s="85">
        <v>95</v>
      </c>
      <c r="E36" s="66">
        <v>2142905.5</v>
      </c>
      <c r="F36" s="45">
        <v>22556.9</v>
      </c>
    </row>
    <row r="37" spans="1:6">
      <c r="A37" s="7" t="s">
        <v>1921</v>
      </c>
      <c r="B37" s="6" t="s">
        <v>53</v>
      </c>
      <c r="C37" s="6" t="s">
        <v>53</v>
      </c>
      <c r="D37" s="85">
        <v>125</v>
      </c>
      <c r="E37" s="66">
        <v>2035746.25</v>
      </c>
      <c r="F37" s="45">
        <v>16285.97</v>
      </c>
    </row>
    <row r="38" spans="1:6">
      <c r="A38" s="7" t="s">
        <v>1921</v>
      </c>
      <c r="B38" s="6" t="s">
        <v>54</v>
      </c>
      <c r="C38" s="6" t="s">
        <v>54</v>
      </c>
      <c r="D38" s="85">
        <v>125</v>
      </c>
      <c r="E38" s="66">
        <v>1263125</v>
      </c>
      <c r="F38" s="45">
        <v>10105</v>
      </c>
    </row>
    <row r="39" spans="1:6">
      <c r="A39" s="7" t="s">
        <v>1921</v>
      </c>
      <c r="B39" s="6" t="s">
        <v>55</v>
      </c>
      <c r="C39" s="6" t="s">
        <v>56</v>
      </c>
      <c r="D39" s="85">
        <v>145</v>
      </c>
      <c r="E39" s="66">
        <v>1231731.5</v>
      </c>
      <c r="F39" s="45">
        <v>8494.7000000000007</v>
      </c>
    </row>
    <row r="40" spans="1:6">
      <c r="A40" s="7" t="s">
        <v>1921</v>
      </c>
      <c r="B40" s="6" t="s">
        <v>57</v>
      </c>
      <c r="C40" s="6" t="s">
        <v>58</v>
      </c>
      <c r="D40" s="85">
        <v>150</v>
      </c>
      <c r="E40" s="66">
        <v>590056.5</v>
      </c>
      <c r="F40" s="45">
        <v>3933.71</v>
      </c>
    </row>
    <row r="41" spans="1:6">
      <c r="A41" s="7" t="s">
        <v>1921</v>
      </c>
      <c r="B41" s="6" t="s">
        <v>59</v>
      </c>
      <c r="C41" s="6" t="s">
        <v>60</v>
      </c>
      <c r="D41" s="85">
        <v>190</v>
      </c>
      <c r="E41" s="66">
        <v>452517.3</v>
      </c>
      <c r="F41" s="45">
        <v>2381.67</v>
      </c>
    </row>
    <row r="42" spans="1:6">
      <c r="A42" s="7" t="s">
        <v>1921</v>
      </c>
      <c r="B42" s="6" t="s">
        <v>61</v>
      </c>
      <c r="C42" s="6" t="s">
        <v>62</v>
      </c>
      <c r="D42" s="85">
        <v>200</v>
      </c>
      <c r="E42" s="66">
        <v>1111452</v>
      </c>
      <c r="F42" s="45">
        <v>5557.26</v>
      </c>
    </row>
    <row r="43" spans="1:6">
      <c r="A43" s="7" t="s">
        <v>1921</v>
      </c>
      <c r="B43" s="6" t="s">
        <v>63</v>
      </c>
      <c r="C43" s="6" t="s">
        <v>64</v>
      </c>
      <c r="D43" s="85">
        <v>1</v>
      </c>
      <c r="E43" s="66">
        <v>131976</v>
      </c>
      <c r="F43" s="45">
        <v>131976</v>
      </c>
    </row>
    <row r="44" spans="1:6">
      <c r="A44" s="7" t="s">
        <v>1921</v>
      </c>
      <c r="B44" s="6" t="s">
        <v>65</v>
      </c>
      <c r="C44" s="6" t="s">
        <v>66</v>
      </c>
      <c r="D44" s="85">
        <v>3.5</v>
      </c>
      <c r="E44" s="66">
        <v>36638</v>
      </c>
      <c r="F44" s="45">
        <v>10468</v>
      </c>
    </row>
    <row r="45" spans="1:6">
      <c r="A45" s="7" t="s">
        <v>1921</v>
      </c>
      <c r="B45" s="6" t="s">
        <v>67</v>
      </c>
      <c r="C45" s="6" t="s">
        <v>68</v>
      </c>
      <c r="D45" s="85">
        <v>10.5</v>
      </c>
      <c r="E45" s="66">
        <v>756</v>
      </c>
      <c r="F45" s="45">
        <v>72</v>
      </c>
    </row>
    <row r="46" spans="1:6" ht="30">
      <c r="A46" s="7" t="s">
        <v>1921</v>
      </c>
      <c r="B46" s="6" t="s">
        <v>69</v>
      </c>
      <c r="C46" s="6" t="s">
        <v>70</v>
      </c>
      <c r="D46" s="85">
        <v>19</v>
      </c>
      <c r="E46" s="66">
        <v>926137.9</v>
      </c>
      <c r="F46" s="45">
        <v>48744.1</v>
      </c>
    </row>
    <row r="47" spans="1:6">
      <c r="A47" s="7" t="s">
        <v>1921</v>
      </c>
      <c r="B47" s="6" t="s">
        <v>71</v>
      </c>
      <c r="C47" s="6" t="s">
        <v>72</v>
      </c>
      <c r="D47" s="85">
        <v>19</v>
      </c>
      <c r="E47" s="66">
        <v>893.76</v>
      </c>
      <c r="F47" s="45">
        <v>47.04</v>
      </c>
    </row>
    <row r="48" spans="1:6">
      <c r="A48" s="7" t="s">
        <v>1921</v>
      </c>
      <c r="B48" s="6" t="s">
        <v>67</v>
      </c>
      <c r="C48" s="6" t="s">
        <v>73</v>
      </c>
      <c r="D48" s="85">
        <v>22</v>
      </c>
      <c r="E48" s="66">
        <v>154.88</v>
      </c>
      <c r="F48" s="45">
        <v>7.04</v>
      </c>
    </row>
    <row r="49" spans="1:6">
      <c r="A49" s="7" t="s">
        <v>1921</v>
      </c>
      <c r="B49" s="6" t="s">
        <v>26</v>
      </c>
      <c r="C49" s="6" t="s">
        <v>74</v>
      </c>
      <c r="D49" s="85">
        <v>65</v>
      </c>
      <c r="E49" s="66">
        <v>13055.25</v>
      </c>
      <c r="F49" s="45">
        <v>200.85</v>
      </c>
    </row>
    <row r="50" spans="1:6">
      <c r="A50" s="7" t="s">
        <v>1921</v>
      </c>
      <c r="B50" s="6" t="s">
        <v>75</v>
      </c>
      <c r="C50" s="6" t="s">
        <v>76</v>
      </c>
      <c r="D50" s="85">
        <v>125</v>
      </c>
      <c r="E50" s="66">
        <v>621402.5</v>
      </c>
      <c r="F50" s="45">
        <v>4971.22</v>
      </c>
    </row>
    <row r="51" spans="1:6">
      <c r="A51" s="7" t="s">
        <v>1921</v>
      </c>
      <c r="B51" s="6" t="s">
        <v>77</v>
      </c>
      <c r="C51" s="6" t="s">
        <v>78</v>
      </c>
      <c r="D51" s="85">
        <v>157</v>
      </c>
      <c r="E51" s="66">
        <v>287055.65999999997</v>
      </c>
      <c r="F51" s="45">
        <v>1828.3799999999999</v>
      </c>
    </row>
    <row r="52" spans="1:6">
      <c r="A52" s="7" t="s">
        <v>1921</v>
      </c>
      <c r="B52" s="6" t="s">
        <v>79</v>
      </c>
      <c r="C52" s="6" t="s">
        <v>80</v>
      </c>
      <c r="D52" s="85">
        <v>157</v>
      </c>
      <c r="E52" s="66">
        <v>736276.62</v>
      </c>
      <c r="F52" s="45">
        <v>4689.66</v>
      </c>
    </row>
    <row r="53" spans="1:6">
      <c r="A53" s="7" t="s">
        <v>1921</v>
      </c>
      <c r="B53" s="6" t="s">
        <v>81</v>
      </c>
      <c r="C53" s="6" t="s">
        <v>82</v>
      </c>
      <c r="D53" s="85">
        <v>280</v>
      </c>
      <c r="E53" s="66">
        <v>3448712.4</v>
      </c>
      <c r="F53" s="45">
        <v>12316.83</v>
      </c>
    </row>
    <row r="54" spans="1:6" ht="45">
      <c r="A54" s="7" t="s">
        <v>1921</v>
      </c>
      <c r="B54" s="6" t="s">
        <v>83</v>
      </c>
      <c r="C54" s="6" t="s">
        <v>84</v>
      </c>
      <c r="D54" s="85">
        <v>100</v>
      </c>
      <c r="E54" s="66">
        <v>36829</v>
      </c>
      <c r="F54" s="45">
        <v>368.28999999999996</v>
      </c>
    </row>
    <row r="55" spans="1:6" ht="30">
      <c r="A55" s="7" t="s">
        <v>1921</v>
      </c>
      <c r="B55" s="6" t="s">
        <v>85</v>
      </c>
      <c r="C55" s="6" t="s">
        <v>86</v>
      </c>
      <c r="D55" s="85">
        <v>55</v>
      </c>
      <c r="E55" s="66">
        <v>41754.899999999994</v>
      </c>
      <c r="F55" s="45">
        <v>759.18</v>
      </c>
    </row>
    <row r="56" spans="1:6">
      <c r="A56" s="7" t="s">
        <v>1921</v>
      </c>
      <c r="B56" s="6" t="s">
        <v>87</v>
      </c>
      <c r="C56" s="6" t="s">
        <v>88</v>
      </c>
      <c r="D56" s="85">
        <v>75</v>
      </c>
      <c r="E56" s="66">
        <v>75525</v>
      </c>
      <c r="F56" s="45">
        <v>1007</v>
      </c>
    </row>
    <row r="57" spans="1:6">
      <c r="A57" s="7" t="s">
        <v>1921</v>
      </c>
      <c r="B57" s="6" t="s">
        <v>89</v>
      </c>
      <c r="C57" s="6" t="s">
        <v>90</v>
      </c>
      <c r="D57" s="85">
        <v>25</v>
      </c>
      <c r="E57" s="66">
        <v>1114.25</v>
      </c>
      <c r="F57" s="45">
        <v>44.57</v>
      </c>
    </row>
    <row r="58" spans="1:6">
      <c r="A58" s="7" t="s">
        <v>1921</v>
      </c>
      <c r="B58" s="6" t="s">
        <v>91</v>
      </c>
      <c r="C58" s="6" t="s">
        <v>92</v>
      </c>
      <c r="D58" s="85">
        <v>125</v>
      </c>
      <c r="E58" s="66">
        <v>5278.75</v>
      </c>
      <c r="F58" s="45">
        <v>42.23</v>
      </c>
    </row>
    <row r="59" spans="1:6">
      <c r="A59" s="7" t="s">
        <v>1921</v>
      </c>
      <c r="B59" s="6" t="s">
        <v>93</v>
      </c>
      <c r="C59" s="6" t="s">
        <v>64</v>
      </c>
      <c r="D59" s="85">
        <v>1</v>
      </c>
      <c r="E59" s="66">
        <v>84123.26</v>
      </c>
      <c r="F59" s="45">
        <v>84123.26</v>
      </c>
    </row>
    <row r="60" spans="1:6">
      <c r="A60" s="7" t="s">
        <v>1921</v>
      </c>
      <c r="B60" s="6" t="s">
        <v>94</v>
      </c>
      <c r="C60" s="6" t="s">
        <v>95</v>
      </c>
      <c r="D60" s="85">
        <v>3.5</v>
      </c>
      <c r="E60" s="66">
        <v>21283.255000000001</v>
      </c>
      <c r="F60" s="45">
        <v>6080.93</v>
      </c>
    </row>
    <row r="61" spans="1:6" ht="30">
      <c r="A61" s="7" t="s">
        <v>1921</v>
      </c>
      <c r="B61" s="6" t="s">
        <v>96</v>
      </c>
      <c r="C61" s="6" t="s">
        <v>97</v>
      </c>
      <c r="D61" s="85">
        <v>4</v>
      </c>
      <c r="E61" s="66">
        <v>10131.44</v>
      </c>
      <c r="F61" s="45">
        <v>2532.86</v>
      </c>
    </row>
    <row r="62" spans="1:6">
      <c r="A62" s="7" t="s">
        <v>1921</v>
      </c>
      <c r="B62" s="6" t="s">
        <v>98</v>
      </c>
      <c r="C62" s="6" t="s">
        <v>17</v>
      </c>
      <c r="D62" s="85">
        <v>10</v>
      </c>
      <c r="E62" s="66">
        <v>1046.3000000000002</v>
      </c>
      <c r="F62" s="45">
        <v>104.63000000000001</v>
      </c>
    </row>
    <row r="63" spans="1:6">
      <c r="A63" s="7" t="s">
        <v>1921</v>
      </c>
      <c r="B63" s="6" t="s">
        <v>67</v>
      </c>
      <c r="C63" s="6" t="s">
        <v>68</v>
      </c>
      <c r="D63" s="85">
        <v>10.5</v>
      </c>
      <c r="E63" s="66">
        <v>4862.8649999999998</v>
      </c>
      <c r="F63" s="45">
        <v>463.13</v>
      </c>
    </row>
    <row r="64" spans="1:6">
      <c r="A64" s="7" t="s">
        <v>1921</v>
      </c>
      <c r="B64" s="6" t="s">
        <v>99</v>
      </c>
      <c r="C64" s="6" t="s">
        <v>100</v>
      </c>
      <c r="D64" s="85">
        <v>20</v>
      </c>
      <c r="E64" s="66">
        <v>74314.2</v>
      </c>
      <c r="F64" s="45">
        <v>3715.71</v>
      </c>
    </row>
    <row r="65" spans="1:6">
      <c r="A65" s="7" t="s">
        <v>1921</v>
      </c>
      <c r="B65" s="6" t="s">
        <v>67</v>
      </c>
      <c r="C65" s="6" t="s">
        <v>73</v>
      </c>
      <c r="D65" s="85">
        <v>22</v>
      </c>
      <c r="E65" s="66">
        <v>9340.98</v>
      </c>
      <c r="F65" s="45">
        <v>424.59</v>
      </c>
    </row>
    <row r="66" spans="1:6">
      <c r="A66" s="7" t="s">
        <v>1921</v>
      </c>
      <c r="B66" s="6" t="s">
        <v>101</v>
      </c>
      <c r="C66" s="6" t="s">
        <v>101</v>
      </c>
      <c r="D66" s="85">
        <v>30</v>
      </c>
      <c r="E66" s="66">
        <v>151220.70000000001</v>
      </c>
      <c r="F66" s="45">
        <v>5040.6900000000005</v>
      </c>
    </row>
    <row r="67" spans="1:6">
      <c r="A67" s="7" t="s">
        <v>1921</v>
      </c>
      <c r="B67" s="6" t="s">
        <v>102</v>
      </c>
      <c r="C67" s="6" t="s">
        <v>102</v>
      </c>
      <c r="D67" s="85">
        <v>30</v>
      </c>
      <c r="E67" s="66">
        <v>25067.1</v>
      </c>
      <c r="F67" s="45">
        <v>835.56999999999994</v>
      </c>
    </row>
    <row r="68" spans="1:6">
      <c r="A68" s="7" t="s">
        <v>1921</v>
      </c>
      <c r="B68" s="6" t="s">
        <v>103</v>
      </c>
      <c r="C68" s="6" t="s">
        <v>104</v>
      </c>
      <c r="D68" s="85">
        <v>55</v>
      </c>
      <c r="E68" s="66">
        <v>206.79999999999998</v>
      </c>
      <c r="F68" s="45">
        <v>3.76</v>
      </c>
    </row>
    <row r="69" spans="1:6">
      <c r="A69" s="7" t="s">
        <v>1921</v>
      </c>
      <c r="B69" s="6" t="s">
        <v>105</v>
      </c>
      <c r="C69" s="6" t="s">
        <v>106</v>
      </c>
      <c r="D69" s="85">
        <v>60</v>
      </c>
      <c r="E69" s="66">
        <v>669</v>
      </c>
      <c r="F69" s="45">
        <v>11.15</v>
      </c>
    </row>
    <row r="70" spans="1:6">
      <c r="A70" s="7" t="s">
        <v>1921</v>
      </c>
      <c r="B70" s="6" t="s">
        <v>107</v>
      </c>
      <c r="C70" s="6" t="s">
        <v>107</v>
      </c>
      <c r="D70" s="85">
        <v>70</v>
      </c>
      <c r="E70" s="66">
        <v>406898.8</v>
      </c>
      <c r="F70" s="45">
        <v>5812.84</v>
      </c>
    </row>
    <row r="71" spans="1:6">
      <c r="A71" s="7" t="s">
        <v>1921</v>
      </c>
      <c r="B71" s="6" t="s">
        <v>108</v>
      </c>
      <c r="C71" s="6" t="s">
        <v>108</v>
      </c>
      <c r="D71" s="85">
        <v>70</v>
      </c>
      <c r="E71" s="66">
        <v>72742.600000000006</v>
      </c>
      <c r="F71" s="45">
        <v>1039.18</v>
      </c>
    </row>
    <row r="72" spans="1:6">
      <c r="A72" s="7" t="s">
        <v>1921</v>
      </c>
      <c r="B72" s="6" t="s">
        <v>109</v>
      </c>
      <c r="C72" s="6" t="s">
        <v>28</v>
      </c>
      <c r="D72" s="85">
        <v>75</v>
      </c>
      <c r="E72" s="66">
        <v>371477.25000000006</v>
      </c>
      <c r="F72" s="45">
        <v>4953.0300000000007</v>
      </c>
    </row>
    <row r="73" spans="1:6">
      <c r="A73" s="7" t="s">
        <v>1921</v>
      </c>
      <c r="B73" s="6" t="s">
        <v>110</v>
      </c>
      <c r="C73" s="6" t="s">
        <v>111</v>
      </c>
      <c r="D73" s="85">
        <v>85</v>
      </c>
      <c r="E73" s="66">
        <v>6979.35</v>
      </c>
      <c r="F73" s="45">
        <v>82.11</v>
      </c>
    </row>
    <row r="74" spans="1:6">
      <c r="A74" s="7" t="s">
        <v>1921</v>
      </c>
      <c r="B74" s="6" t="s">
        <v>112</v>
      </c>
      <c r="C74" s="6" t="s">
        <v>113</v>
      </c>
      <c r="D74" s="85">
        <v>85</v>
      </c>
      <c r="E74" s="66">
        <v>11565.1</v>
      </c>
      <c r="F74" s="45">
        <v>136.06</v>
      </c>
    </row>
    <row r="75" spans="1:6">
      <c r="A75" s="7" t="s">
        <v>1921</v>
      </c>
      <c r="B75" s="6" t="s">
        <v>114</v>
      </c>
      <c r="C75" s="6" t="s">
        <v>115</v>
      </c>
      <c r="D75" s="85">
        <v>85</v>
      </c>
      <c r="E75" s="66">
        <v>798.15000000000009</v>
      </c>
      <c r="F75" s="45">
        <v>9.39</v>
      </c>
    </row>
    <row r="76" spans="1:6">
      <c r="A76" s="7" t="s">
        <v>1921</v>
      </c>
      <c r="B76" s="6" t="s">
        <v>116</v>
      </c>
      <c r="C76" s="6" t="s">
        <v>116</v>
      </c>
      <c r="D76" s="85">
        <v>95</v>
      </c>
      <c r="E76" s="66">
        <v>130144.3</v>
      </c>
      <c r="F76" s="45">
        <v>1369.94</v>
      </c>
    </row>
    <row r="77" spans="1:6">
      <c r="A77" s="7" t="s">
        <v>1921</v>
      </c>
      <c r="B77" s="6" t="s">
        <v>117</v>
      </c>
      <c r="C77" s="6" t="s">
        <v>118</v>
      </c>
      <c r="D77" s="85">
        <v>95</v>
      </c>
      <c r="E77" s="66">
        <v>21170.75</v>
      </c>
      <c r="F77" s="45">
        <v>222.85</v>
      </c>
    </row>
    <row r="78" spans="1:6">
      <c r="A78" s="7" t="s">
        <v>1921</v>
      </c>
      <c r="B78" s="6" t="s">
        <v>26</v>
      </c>
      <c r="C78" s="6" t="s">
        <v>119</v>
      </c>
      <c r="D78" s="85">
        <v>95</v>
      </c>
      <c r="E78" s="66">
        <v>95285.95</v>
      </c>
      <c r="F78" s="45">
        <v>1003.01</v>
      </c>
    </row>
    <row r="79" spans="1:6" ht="30">
      <c r="A79" s="7" t="s">
        <v>1921</v>
      </c>
      <c r="B79" s="6" t="s">
        <v>120</v>
      </c>
      <c r="C79" s="6" t="s">
        <v>121</v>
      </c>
      <c r="D79" s="85">
        <v>95</v>
      </c>
      <c r="E79" s="66">
        <v>4011.85</v>
      </c>
      <c r="F79" s="45">
        <v>42.23</v>
      </c>
    </row>
    <row r="80" spans="1:6">
      <c r="A80" s="7" t="s">
        <v>1921</v>
      </c>
      <c r="B80" s="6" t="s">
        <v>122</v>
      </c>
      <c r="C80" s="6" t="s">
        <v>122</v>
      </c>
      <c r="D80" s="85">
        <v>125</v>
      </c>
      <c r="E80" s="66">
        <v>1760</v>
      </c>
      <c r="F80" s="45">
        <v>14.08</v>
      </c>
    </row>
    <row r="81" spans="1:6">
      <c r="A81" s="7" t="s">
        <v>1921</v>
      </c>
      <c r="B81" s="6" t="s">
        <v>123</v>
      </c>
      <c r="C81" s="6" t="s">
        <v>124</v>
      </c>
      <c r="D81" s="85">
        <v>125</v>
      </c>
      <c r="E81" s="66">
        <v>4593788.7500000009</v>
      </c>
      <c r="F81" s="45">
        <v>36750.310000000005</v>
      </c>
    </row>
    <row r="82" spans="1:6">
      <c r="A82" s="7" t="s">
        <v>1921</v>
      </c>
      <c r="B82" s="6" t="s">
        <v>125</v>
      </c>
      <c r="C82" s="6" t="s">
        <v>126</v>
      </c>
      <c r="D82" s="85">
        <v>125</v>
      </c>
      <c r="E82" s="66">
        <v>259160.00000000003</v>
      </c>
      <c r="F82" s="45">
        <v>2073.2800000000002</v>
      </c>
    </row>
    <row r="83" spans="1:6">
      <c r="A83" s="7" t="s">
        <v>1921</v>
      </c>
      <c r="B83" s="6" t="s">
        <v>127</v>
      </c>
      <c r="C83" s="6" t="s">
        <v>127</v>
      </c>
      <c r="D83" s="85">
        <v>125</v>
      </c>
      <c r="E83" s="66">
        <v>7917.4999999999991</v>
      </c>
      <c r="F83" s="45">
        <v>63.339999999999996</v>
      </c>
    </row>
    <row r="84" spans="1:6">
      <c r="A84" s="7" t="s">
        <v>1921</v>
      </c>
      <c r="B84" s="6" t="s">
        <v>128</v>
      </c>
      <c r="C84" s="6" t="s">
        <v>128</v>
      </c>
      <c r="D84" s="85">
        <v>125</v>
      </c>
      <c r="E84" s="66">
        <v>1760</v>
      </c>
      <c r="F84" s="45">
        <v>14.08</v>
      </c>
    </row>
    <row r="85" spans="1:6">
      <c r="A85" s="7" t="s">
        <v>1921</v>
      </c>
      <c r="B85" s="6" t="s">
        <v>129</v>
      </c>
      <c r="C85" s="6" t="s">
        <v>130</v>
      </c>
      <c r="D85" s="85">
        <v>125</v>
      </c>
      <c r="E85" s="66">
        <v>19576.249999999996</v>
      </c>
      <c r="F85" s="45">
        <v>156.60999999999999</v>
      </c>
    </row>
    <row r="86" spans="1:6">
      <c r="A86" s="7" t="s">
        <v>1921</v>
      </c>
      <c r="B86" s="6" t="s">
        <v>131</v>
      </c>
      <c r="C86" s="6" t="s">
        <v>132</v>
      </c>
      <c r="D86" s="85">
        <v>125</v>
      </c>
      <c r="E86" s="66">
        <v>22872.5</v>
      </c>
      <c r="F86" s="45">
        <v>182.98</v>
      </c>
    </row>
    <row r="87" spans="1:6">
      <c r="A87" s="7" t="s">
        <v>1921</v>
      </c>
      <c r="B87" s="6" t="s">
        <v>133</v>
      </c>
      <c r="C87" s="6" t="s">
        <v>134</v>
      </c>
      <c r="D87" s="85">
        <v>125</v>
      </c>
      <c r="E87" s="66">
        <v>35996.249999999993</v>
      </c>
      <c r="F87" s="45">
        <v>287.96999999999997</v>
      </c>
    </row>
    <row r="88" spans="1:6">
      <c r="A88" s="7" t="s">
        <v>1921</v>
      </c>
      <c r="B88" s="6" t="s">
        <v>135</v>
      </c>
      <c r="C88" s="6" t="s">
        <v>136</v>
      </c>
      <c r="D88" s="85">
        <v>140</v>
      </c>
      <c r="E88" s="66">
        <v>844996.60000000009</v>
      </c>
      <c r="F88" s="45">
        <v>6035.6900000000005</v>
      </c>
    </row>
    <row r="89" spans="1:6">
      <c r="A89" s="7" t="s">
        <v>1921</v>
      </c>
      <c r="B89" s="6" t="s">
        <v>137</v>
      </c>
      <c r="C89" s="6" t="s">
        <v>138</v>
      </c>
      <c r="D89" s="85">
        <v>140</v>
      </c>
      <c r="E89" s="66">
        <v>5255.5999999999995</v>
      </c>
      <c r="F89" s="45">
        <v>37.54</v>
      </c>
    </row>
    <row r="90" spans="1:6">
      <c r="A90" s="7" t="s">
        <v>1921</v>
      </c>
      <c r="B90" s="6" t="s">
        <v>105</v>
      </c>
      <c r="C90" s="6" t="s">
        <v>106</v>
      </c>
      <c r="D90" s="85">
        <v>60</v>
      </c>
      <c r="E90" s="66">
        <v>669</v>
      </c>
      <c r="F90" s="45">
        <v>11.15</v>
      </c>
    </row>
    <row r="91" spans="1:6">
      <c r="A91" s="7" t="s">
        <v>1921</v>
      </c>
      <c r="B91" s="6" t="s">
        <v>139</v>
      </c>
      <c r="C91" s="6" t="s">
        <v>140</v>
      </c>
      <c r="D91" s="85">
        <v>155</v>
      </c>
      <c r="E91" s="66">
        <v>2909.3500000000004</v>
      </c>
      <c r="F91" s="45">
        <v>18.770000000000003</v>
      </c>
    </row>
    <row r="92" spans="1:6">
      <c r="A92" s="7" t="s">
        <v>1921</v>
      </c>
      <c r="B92" s="6" t="s">
        <v>141</v>
      </c>
      <c r="C92" s="6" t="s">
        <v>142</v>
      </c>
      <c r="D92" s="85">
        <v>155</v>
      </c>
      <c r="E92" s="66">
        <v>218157.85</v>
      </c>
      <c r="F92" s="45">
        <v>1407.47</v>
      </c>
    </row>
    <row r="93" spans="1:6">
      <c r="A93" s="7" t="s">
        <v>1921</v>
      </c>
      <c r="B93" s="6" t="s">
        <v>143</v>
      </c>
      <c r="C93" s="6" t="s">
        <v>144</v>
      </c>
      <c r="D93" s="85">
        <v>160</v>
      </c>
      <c r="E93" s="66">
        <v>11145505.600000001</v>
      </c>
      <c r="F93" s="45">
        <v>69659.41</v>
      </c>
    </row>
    <row r="94" spans="1:6">
      <c r="A94" s="7" t="s">
        <v>1921</v>
      </c>
      <c r="B94" s="6" t="s">
        <v>145</v>
      </c>
      <c r="C94" s="6" t="s">
        <v>146</v>
      </c>
      <c r="D94" s="85">
        <v>160</v>
      </c>
      <c r="E94" s="66">
        <v>205302.40000000002</v>
      </c>
      <c r="F94" s="45">
        <v>1283.1400000000001</v>
      </c>
    </row>
    <row r="95" spans="1:6">
      <c r="A95" s="7" t="s">
        <v>1921</v>
      </c>
      <c r="B95" s="6" t="s">
        <v>147</v>
      </c>
      <c r="C95" s="6" t="s">
        <v>148</v>
      </c>
      <c r="D95" s="85">
        <v>160</v>
      </c>
      <c r="E95" s="66">
        <v>2007937.6</v>
      </c>
      <c r="F95" s="45">
        <v>12549.61</v>
      </c>
    </row>
    <row r="96" spans="1:6">
      <c r="A96" s="7" t="s">
        <v>1921</v>
      </c>
      <c r="B96" s="6" t="s">
        <v>149</v>
      </c>
      <c r="C96" s="6" t="s">
        <v>150</v>
      </c>
      <c r="D96" s="85">
        <v>175</v>
      </c>
      <c r="E96" s="66">
        <v>3281881.7499999995</v>
      </c>
      <c r="F96" s="45">
        <v>18753.609999999997</v>
      </c>
    </row>
    <row r="97" spans="1:6">
      <c r="A97" s="7" t="s">
        <v>1921</v>
      </c>
      <c r="B97" s="6" t="s">
        <v>151</v>
      </c>
      <c r="C97" s="6" t="s">
        <v>152</v>
      </c>
      <c r="D97" s="85">
        <v>175</v>
      </c>
      <c r="E97" s="66">
        <v>10680355</v>
      </c>
      <c r="F97" s="45">
        <v>61030.6</v>
      </c>
    </row>
    <row r="98" spans="1:6">
      <c r="A98" s="7" t="s">
        <v>1921</v>
      </c>
      <c r="B98" s="6" t="s">
        <v>153</v>
      </c>
      <c r="C98" s="6" t="s">
        <v>154</v>
      </c>
      <c r="D98" s="85">
        <v>175</v>
      </c>
      <c r="E98" s="66">
        <v>183499.75</v>
      </c>
      <c r="F98" s="45">
        <v>1048.57</v>
      </c>
    </row>
    <row r="99" spans="1:6">
      <c r="A99" s="7" t="s">
        <v>1921</v>
      </c>
      <c r="B99" s="6" t="s">
        <v>155</v>
      </c>
      <c r="C99" s="6" t="s">
        <v>155</v>
      </c>
      <c r="D99" s="85">
        <v>210</v>
      </c>
      <c r="E99" s="66">
        <v>18228.000000000004</v>
      </c>
      <c r="F99" s="45">
        <v>86.800000000000011</v>
      </c>
    </row>
    <row r="100" spans="1:6">
      <c r="A100" s="7" t="s">
        <v>1921</v>
      </c>
      <c r="B100" s="6" t="s">
        <v>156</v>
      </c>
      <c r="C100" s="6" t="s">
        <v>156</v>
      </c>
      <c r="D100" s="85">
        <v>220</v>
      </c>
      <c r="E100" s="66">
        <v>11868590.800000001</v>
      </c>
      <c r="F100" s="45">
        <v>53948.14</v>
      </c>
    </row>
    <row r="101" spans="1:6">
      <c r="A101" s="7" t="s">
        <v>1921</v>
      </c>
      <c r="B101" s="6" t="s">
        <v>157</v>
      </c>
      <c r="C101" s="6" t="s">
        <v>157</v>
      </c>
      <c r="D101" s="85">
        <v>220</v>
      </c>
      <c r="E101" s="66">
        <v>521232.80000000005</v>
      </c>
      <c r="F101" s="45">
        <v>2369.2400000000002</v>
      </c>
    </row>
    <row r="102" spans="1:6">
      <c r="A102" s="7" t="s">
        <v>1921</v>
      </c>
      <c r="B102" s="6" t="s">
        <v>158</v>
      </c>
      <c r="C102" s="6" t="s">
        <v>158</v>
      </c>
      <c r="D102" s="85">
        <v>220</v>
      </c>
      <c r="E102" s="66">
        <v>1058778.6000000001</v>
      </c>
      <c r="F102" s="45">
        <v>4812.63</v>
      </c>
    </row>
    <row r="103" spans="1:6">
      <c r="A103" s="7" t="s">
        <v>1921</v>
      </c>
      <c r="B103" s="6" t="s">
        <v>159</v>
      </c>
      <c r="C103" s="6" t="s">
        <v>160</v>
      </c>
      <c r="D103" s="85">
        <v>220</v>
      </c>
      <c r="E103" s="66">
        <v>135212</v>
      </c>
      <c r="F103" s="45">
        <v>614.6</v>
      </c>
    </row>
    <row r="104" spans="1:6">
      <c r="A104" s="7" t="s">
        <v>1921</v>
      </c>
      <c r="B104" s="6" t="s">
        <v>161</v>
      </c>
      <c r="C104" s="6" t="s">
        <v>162</v>
      </c>
      <c r="D104" s="85">
        <v>220</v>
      </c>
      <c r="E104" s="66">
        <v>47480.4</v>
      </c>
      <c r="F104" s="45">
        <v>215.82</v>
      </c>
    </row>
    <row r="105" spans="1:6">
      <c r="A105" s="7" t="s">
        <v>1921</v>
      </c>
      <c r="B105" s="6" t="s">
        <v>163</v>
      </c>
      <c r="C105" s="6" t="s">
        <v>164</v>
      </c>
      <c r="D105" s="85">
        <v>220</v>
      </c>
      <c r="E105" s="66">
        <v>72250.2</v>
      </c>
      <c r="F105" s="45">
        <v>328.40999999999997</v>
      </c>
    </row>
    <row r="106" spans="1:6">
      <c r="A106" s="7" t="s">
        <v>1921</v>
      </c>
      <c r="B106" s="6" t="s">
        <v>165</v>
      </c>
      <c r="C106" s="6" t="s">
        <v>165</v>
      </c>
      <c r="D106" s="85">
        <v>285</v>
      </c>
      <c r="E106" s="66">
        <v>4682.5500000000011</v>
      </c>
      <c r="F106" s="45">
        <v>16.430000000000003</v>
      </c>
    </row>
    <row r="107" spans="1:6">
      <c r="A107" s="7" t="s">
        <v>1921</v>
      </c>
      <c r="B107" s="6" t="s">
        <v>166</v>
      </c>
      <c r="C107" s="6" t="s">
        <v>166</v>
      </c>
      <c r="D107" s="85">
        <v>390</v>
      </c>
      <c r="E107" s="66">
        <v>1246849.5</v>
      </c>
      <c r="F107" s="45">
        <v>3197.05</v>
      </c>
    </row>
    <row r="108" spans="1:6">
      <c r="A108" s="7" t="s">
        <v>1921</v>
      </c>
      <c r="B108" s="6" t="s">
        <v>167</v>
      </c>
      <c r="C108" s="6" t="s">
        <v>168</v>
      </c>
      <c r="D108" s="85">
        <v>405</v>
      </c>
      <c r="E108" s="66">
        <v>3327990.3000000003</v>
      </c>
      <c r="F108" s="45">
        <v>8217.26</v>
      </c>
    </row>
    <row r="109" spans="1:6">
      <c r="A109" s="7" t="s">
        <v>1921</v>
      </c>
      <c r="B109" s="6" t="s">
        <v>169</v>
      </c>
      <c r="C109" s="6" t="s">
        <v>169</v>
      </c>
      <c r="D109" s="85">
        <v>405</v>
      </c>
      <c r="E109" s="66">
        <v>100354.95</v>
      </c>
      <c r="F109" s="45">
        <v>247.79</v>
      </c>
    </row>
    <row r="110" spans="1:6">
      <c r="A110" s="7" t="s">
        <v>1921</v>
      </c>
      <c r="B110" s="6" t="s">
        <v>170</v>
      </c>
      <c r="C110" s="6" t="s">
        <v>171</v>
      </c>
      <c r="D110" s="85">
        <v>405</v>
      </c>
      <c r="E110" s="66">
        <v>289765.35000000003</v>
      </c>
      <c r="F110" s="45">
        <v>715.47</v>
      </c>
    </row>
    <row r="111" spans="1:6" ht="30">
      <c r="A111" s="7" t="s">
        <v>1921</v>
      </c>
      <c r="B111" s="6" t="s">
        <v>172</v>
      </c>
      <c r="C111" s="6" t="s">
        <v>174</v>
      </c>
      <c r="D111" s="85">
        <v>100</v>
      </c>
      <c r="E111" s="66">
        <v>1800000</v>
      </c>
      <c r="F111" s="7" t="s">
        <v>173</v>
      </c>
    </row>
    <row r="112" spans="1:6">
      <c r="A112" s="7" t="s">
        <v>1921</v>
      </c>
      <c r="B112" s="6" t="s">
        <v>175</v>
      </c>
      <c r="C112" s="6" t="s">
        <v>176</v>
      </c>
      <c r="D112" s="85">
        <v>1</v>
      </c>
      <c r="E112" s="66">
        <v>0</v>
      </c>
      <c r="F112" s="7" t="s">
        <v>173</v>
      </c>
    </row>
    <row r="113" spans="1:6">
      <c r="A113" s="7" t="s">
        <v>1921</v>
      </c>
      <c r="B113" s="6" t="s">
        <v>177</v>
      </c>
      <c r="C113" s="6" t="s">
        <v>178</v>
      </c>
      <c r="D113" s="85">
        <v>11.65</v>
      </c>
      <c r="E113" s="66">
        <v>13980</v>
      </c>
      <c r="F113" s="7" t="s">
        <v>173</v>
      </c>
    </row>
    <row r="114" spans="1:6">
      <c r="A114" s="7" t="s">
        <v>1921</v>
      </c>
      <c r="B114" s="6" t="s">
        <v>179</v>
      </c>
      <c r="C114" s="6" t="s">
        <v>180</v>
      </c>
      <c r="D114" s="85">
        <v>6.35</v>
      </c>
      <c r="E114" s="66">
        <v>2857500</v>
      </c>
      <c r="F114" s="7" t="s">
        <v>173</v>
      </c>
    </row>
    <row r="115" spans="1:6">
      <c r="A115" s="7" t="s">
        <v>1921</v>
      </c>
      <c r="B115" s="6" t="s">
        <v>181</v>
      </c>
      <c r="C115" s="6" t="s">
        <v>182</v>
      </c>
      <c r="D115" s="85">
        <v>400</v>
      </c>
      <c r="E115" s="66">
        <v>894000</v>
      </c>
      <c r="F115" s="7" t="s">
        <v>173</v>
      </c>
    </row>
    <row r="116" spans="1:6">
      <c r="A116" s="7" t="s">
        <v>1921</v>
      </c>
      <c r="B116" s="6" t="s">
        <v>183</v>
      </c>
      <c r="C116" s="6" t="s">
        <v>184</v>
      </c>
      <c r="D116" s="85">
        <v>400</v>
      </c>
      <c r="E116" s="66">
        <v>2633000</v>
      </c>
      <c r="F116" s="7" t="s">
        <v>173</v>
      </c>
    </row>
    <row r="117" spans="1:6">
      <c r="A117" s="7" t="s">
        <v>1921</v>
      </c>
      <c r="B117" s="6" t="s">
        <v>185</v>
      </c>
      <c r="C117" s="6" t="s">
        <v>186</v>
      </c>
      <c r="D117" s="85">
        <v>45</v>
      </c>
      <c r="E117" s="66">
        <v>135000</v>
      </c>
      <c r="F117" s="7" t="s">
        <v>173</v>
      </c>
    </row>
    <row r="118" spans="1:6">
      <c r="A118" s="7" t="s">
        <v>1921</v>
      </c>
      <c r="B118" s="6" t="s">
        <v>175</v>
      </c>
      <c r="C118" s="6" t="s">
        <v>187</v>
      </c>
      <c r="D118" s="85">
        <v>3.5</v>
      </c>
      <c r="E118" s="66">
        <v>777</v>
      </c>
      <c r="F118" s="7" t="s">
        <v>173</v>
      </c>
    </row>
    <row r="119" spans="1:6" ht="30">
      <c r="A119" s="7" t="s">
        <v>1921</v>
      </c>
      <c r="B119" s="6" t="s">
        <v>188</v>
      </c>
      <c r="C119" s="6" t="s">
        <v>189</v>
      </c>
      <c r="D119" s="85">
        <v>125</v>
      </c>
      <c r="E119" s="66">
        <v>1276274</v>
      </c>
      <c r="F119" s="45">
        <v>7040</v>
      </c>
    </row>
    <row r="120" spans="1:6" ht="30">
      <c r="A120" s="7" t="s">
        <v>1921</v>
      </c>
      <c r="B120" s="6" t="s">
        <v>190</v>
      </c>
      <c r="C120" s="6" t="s">
        <v>191</v>
      </c>
      <c r="D120" s="85">
        <v>300</v>
      </c>
      <c r="E120" s="66">
        <v>319068</v>
      </c>
      <c r="F120" s="45">
        <v>1760</v>
      </c>
    </row>
    <row r="121" spans="1:6">
      <c r="A121" s="7" t="s">
        <v>1921</v>
      </c>
      <c r="B121" s="6" t="s">
        <v>192</v>
      </c>
      <c r="C121" s="6" t="s">
        <v>193</v>
      </c>
      <c r="D121" s="85">
        <v>300</v>
      </c>
      <c r="E121" s="66">
        <v>628785</v>
      </c>
      <c r="F121" s="45">
        <v>2099</v>
      </c>
    </row>
    <row r="122" spans="1:6" ht="30">
      <c r="A122" s="7" t="s">
        <v>1921</v>
      </c>
      <c r="B122" s="6" t="s">
        <v>194</v>
      </c>
      <c r="C122" s="6" t="s">
        <v>195</v>
      </c>
      <c r="D122" s="85">
        <v>100</v>
      </c>
      <c r="E122" s="66">
        <v>962801</v>
      </c>
      <c r="F122" s="45">
        <v>10121</v>
      </c>
    </row>
    <row r="123" spans="1:6" ht="30">
      <c r="A123" s="7" t="s">
        <v>1921</v>
      </c>
      <c r="B123" s="6" t="s">
        <v>196</v>
      </c>
      <c r="C123" s="6" t="s">
        <v>197</v>
      </c>
      <c r="D123" s="85">
        <v>100</v>
      </c>
      <c r="E123" s="66">
        <v>52500</v>
      </c>
      <c r="F123" s="45">
        <v>501</v>
      </c>
    </row>
    <row r="124" spans="1:6" ht="30">
      <c r="A124" s="7" t="s">
        <v>1921</v>
      </c>
      <c r="B124" s="6" t="s">
        <v>198</v>
      </c>
      <c r="C124" s="6" t="s">
        <v>199</v>
      </c>
      <c r="D124" s="85">
        <v>50</v>
      </c>
      <c r="E124" s="66">
        <v>5050</v>
      </c>
      <c r="F124" s="45">
        <v>101</v>
      </c>
    </row>
    <row r="125" spans="1:6" ht="30">
      <c r="A125" s="7" t="s">
        <v>1921</v>
      </c>
      <c r="B125" s="6" t="s">
        <v>200</v>
      </c>
      <c r="C125" s="6" t="s">
        <v>201</v>
      </c>
      <c r="D125" s="85">
        <v>190</v>
      </c>
      <c r="E125" s="66">
        <v>63080</v>
      </c>
      <c r="F125" s="45">
        <v>332</v>
      </c>
    </row>
    <row r="126" spans="1:6" ht="30">
      <c r="A126" s="7" t="s">
        <v>1921</v>
      </c>
      <c r="B126" s="6" t="s">
        <v>202</v>
      </c>
      <c r="C126" s="6" t="s">
        <v>203</v>
      </c>
      <c r="D126" s="85">
        <v>190</v>
      </c>
      <c r="E126" s="66">
        <v>735665</v>
      </c>
      <c r="F126" s="45">
        <v>3872</v>
      </c>
    </row>
    <row r="127" spans="1:6" ht="30">
      <c r="A127" s="7" t="s">
        <v>1921</v>
      </c>
      <c r="B127" s="6" t="s">
        <v>204</v>
      </c>
      <c r="C127" s="6" t="s">
        <v>205</v>
      </c>
      <c r="D127" s="85">
        <v>190</v>
      </c>
      <c r="E127" s="66">
        <v>41610</v>
      </c>
      <c r="F127" s="45">
        <v>219</v>
      </c>
    </row>
    <row r="128" spans="1:6" ht="30">
      <c r="A128" s="7" t="s">
        <v>1921</v>
      </c>
      <c r="B128" s="6" t="s">
        <v>206</v>
      </c>
      <c r="C128" s="6" t="s">
        <v>207</v>
      </c>
      <c r="D128" s="85">
        <v>190</v>
      </c>
      <c r="E128" s="66">
        <v>4284690</v>
      </c>
      <c r="F128" s="45">
        <v>22551</v>
      </c>
    </row>
    <row r="129" spans="1:6" ht="30">
      <c r="A129" s="7" t="s">
        <v>1921</v>
      </c>
      <c r="B129" s="6" t="s">
        <v>208</v>
      </c>
      <c r="C129" s="6" t="s">
        <v>209</v>
      </c>
      <c r="D129" s="85">
        <v>175</v>
      </c>
      <c r="E129" s="66">
        <v>4379725</v>
      </c>
      <c r="F129" s="45">
        <v>25027</v>
      </c>
    </row>
    <row r="130" spans="1:6" ht="30">
      <c r="A130" s="7" t="s">
        <v>1921</v>
      </c>
      <c r="B130" s="6" t="s">
        <v>210</v>
      </c>
      <c r="C130" s="6" t="s">
        <v>211</v>
      </c>
      <c r="D130" s="85">
        <v>190</v>
      </c>
      <c r="E130" s="66">
        <v>1091170</v>
      </c>
      <c r="F130" s="45">
        <v>5743</v>
      </c>
    </row>
    <row r="131" spans="1:6" ht="30">
      <c r="A131" s="7" t="s">
        <v>1921</v>
      </c>
      <c r="B131" s="6" t="s">
        <v>212</v>
      </c>
      <c r="C131" s="6" t="s">
        <v>213</v>
      </c>
      <c r="D131" s="85">
        <v>175</v>
      </c>
      <c r="E131" s="66">
        <v>989450</v>
      </c>
      <c r="F131" s="45">
        <v>5654</v>
      </c>
    </row>
    <row r="132" spans="1:6" ht="30">
      <c r="A132" s="7" t="s">
        <v>1921</v>
      </c>
      <c r="B132" s="6" t="s">
        <v>214</v>
      </c>
      <c r="C132" s="6" t="s">
        <v>215</v>
      </c>
      <c r="D132" s="85">
        <v>190</v>
      </c>
      <c r="E132" s="66">
        <v>308370</v>
      </c>
      <c r="F132" s="45">
        <v>1623</v>
      </c>
    </row>
    <row r="133" spans="1:6" ht="30">
      <c r="A133" s="7" t="s">
        <v>1921</v>
      </c>
      <c r="B133" s="6" t="s">
        <v>216</v>
      </c>
      <c r="C133" s="6" t="s">
        <v>217</v>
      </c>
      <c r="D133" s="85">
        <v>0</v>
      </c>
      <c r="E133" s="66">
        <v>0</v>
      </c>
      <c r="F133" s="45">
        <v>5552</v>
      </c>
    </row>
    <row r="134" spans="1:6" ht="30">
      <c r="A134" s="7" t="s">
        <v>1921</v>
      </c>
      <c r="B134" s="6" t="s">
        <v>218</v>
      </c>
      <c r="C134" s="6" t="s">
        <v>219</v>
      </c>
      <c r="D134" s="85">
        <v>220</v>
      </c>
      <c r="E134" s="66">
        <v>124300</v>
      </c>
      <c r="F134" s="45">
        <v>565</v>
      </c>
    </row>
    <row r="135" spans="1:6" ht="30">
      <c r="A135" s="7" t="s">
        <v>1921</v>
      </c>
      <c r="B135" s="6" t="s">
        <v>220</v>
      </c>
      <c r="C135" s="6" t="s">
        <v>221</v>
      </c>
      <c r="D135" s="85">
        <v>10</v>
      </c>
      <c r="E135" s="66">
        <v>251040</v>
      </c>
      <c r="F135" s="45">
        <v>28216</v>
      </c>
    </row>
    <row r="136" spans="1:6" ht="30">
      <c r="A136" s="7" t="s">
        <v>1921</v>
      </c>
      <c r="B136" s="6" t="s">
        <v>222</v>
      </c>
      <c r="C136" s="6" t="s">
        <v>223</v>
      </c>
      <c r="D136" s="85">
        <v>190</v>
      </c>
      <c r="E136" s="66">
        <v>950</v>
      </c>
      <c r="F136" s="45">
        <v>5</v>
      </c>
    </row>
    <row r="137" spans="1:6" ht="30">
      <c r="A137" s="7" t="s">
        <v>1921</v>
      </c>
      <c r="B137" s="6" t="s">
        <v>224</v>
      </c>
      <c r="C137" s="6" t="s">
        <v>225</v>
      </c>
      <c r="D137" s="85">
        <v>190</v>
      </c>
      <c r="E137" s="66">
        <v>190</v>
      </c>
      <c r="F137" s="45">
        <v>1</v>
      </c>
    </row>
    <row r="138" spans="1:6" ht="30">
      <c r="A138" s="7" t="s">
        <v>1921</v>
      </c>
      <c r="B138" s="6" t="s">
        <v>226</v>
      </c>
      <c r="C138" s="6" t="s">
        <v>227</v>
      </c>
      <c r="D138" s="85">
        <v>190</v>
      </c>
      <c r="E138" s="66">
        <v>5510</v>
      </c>
      <c r="F138" s="45">
        <v>29</v>
      </c>
    </row>
    <row r="139" spans="1:6" ht="30">
      <c r="A139" s="7" t="s">
        <v>1921</v>
      </c>
      <c r="B139" s="6" t="s">
        <v>228</v>
      </c>
      <c r="C139" s="6" t="s">
        <v>229</v>
      </c>
      <c r="D139" s="85">
        <v>190</v>
      </c>
      <c r="E139" s="66">
        <v>231040</v>
      </c>
      <c r="F139" s="45">
        <v>1216</v>
      </c>
    </row>
    <row r="140" spans="1:6" ht="30">
      <c r="A140" s="7" t="s">
        <v>1921</v>
      </c>
      <c r="B140" s="6" t="s">
        <v>230</v>
      </c>
      <c r="C140" s="6" t="s">
        <v>231</v>
      </c>
      <c r="D140" s="85">
        <v>50</v>
      </c>
      <c r="E140" s="66">
        <v>4500</v>
      </c>
      <c r="F140" s="45">
        <v>90</v>
      </c>
    </row>
    <row r="141" spans="1:6" ht="30">
      <c r="A141" s="7" t="s">
        <v>1921</v>
      </c>
      <c r="B141" s="6" t="s">
        <v>232</v>
      </c>
      <c r="C141" s="6" t="s">
        <v>233</v>
      </c>
      <c r="D141" s="85">
        <v>50</v>
      </c>
      <c r="E141" s="66">
        <v>2850</v>
      </c>
      <c r="F141" s="45">
        <v>57</v>
      </c>
    </row>
    <row r="142" spans="1:6" ht="30">
      <c r="A142" s="7" t="s">
        <v>1921</v>
      </c>
      <c r="B142" s="6" t="s">
        <v>234</v>
      </c>
      <c r="C142" s="6" t="s">
        <v>235</v>
      </c>
      <c r="D142" s="85">
        <v>50</v>
      </c>
      <c r="E142" s="66">
        <v>89800</v>
      </c>
      <c r="F142" s="45">
        <v>1796</v>
      </c>
    </row>
    <row r="143" spans="1:6" ht="30">
      <c r="A143" s="7" t="s">
        <v>1921</v>
      </c>
      <c r="B143" s="6" t="s">
        <v>236</v>
      </c>
      <c r="C143" s="6" t="s">
        <v>237</v>
      </c>
      <c r="D143" s="85">
        <v>50</v>
      </c>
      <c r="E143" s="66">
        <v>100</v>
      </c>
      <c r="F143" s="45">
        <v>2</v>
      </c>
    </row>
    <row r="144" spans="1:6" ht="30">
      <c r="A144" s="7" t="s">
        <v>1921</v>
      </c>
      <c r="B144" s="6" t="s">
        <v>238</v>
      </c>
      <c r="C144" s="6" t="s">
        <v>239</v>
      </c>
      <c r="D144" s="85">
        <v>50</v>
      </c>
      <c r="E144" s="66">
        <v>38250</v>
      </c>
      <c r="F144" s="45">
        <v>765</v>
      </c>
    </row>
    <row r="145" spans="1:6" ht="30">
      <c r="A145" s="7" t="s">
        <v>1921</v>
      </c>
      <c r="B145" s="6" t="s">
        <v>240</v>
      </c>
      <c r="C145" s="6" t="s">
        <v>241</v>
      </c>
      <c r="D145" s="85">
        <v>50</v>
      </c>
      <c r="E145" s="66">
        <v>86450</v>
      </c>
      <c r="F145" s="45">
        <v>1729</v>
      </c>
    </row>
    <row r="146" spans="1:6" ht="30">
      <c r="A146" s="7" t="s">
        <v>1921</v>
      </c>
      <c r="B146" s="6" t="s">
        <v>242</v>
      </c>
      <c r="C146" s="6" t="s">
        <v>243</v>
      </c>
      <c r="D146" s="85">
        <v>45</v>
      </c>
      <c r="E146" s="66">
        <v>49500</v>
      </c>
      <c r="F146" s="45">
        <v>1100</v>
      </c>
    </row>
    <row r="147" spans="1:6" ht="30">
      <c r="A147" s="7" t="s">
        <v>1921</v>
      </c>
      <c r="B147" s="6" t="s">
        <v>244</v>
      </c>
      <c r="C147" s="6" t="s">
        <v>245</v>
      </c>
      <c r="D147" s="85">
        <v>50</v>
      </c>
      <c r="E147" s="66">
        <v>3500</v>
      </c>
      <c r="F147" s="45">
        <v>70</v>
      </c>
    </row>
    <row r="148" spans="1:6" ht="30">
      <c r="A148" s="7" t="s">
        <v>1921</v>
      </c>
      <c r="B148" s="6" t="s">
        <v>246</v>
      </c>
      <c r="C148" s="6" t="s">
        <v>247</v>
      </c>
      <c r="D148" s="85">
        <v>50</v>
      </c>
      <c r="E148" s="66">
        <v>150</v>
      </c>
      <c r="F148" s="45">
        <v>3</v>
      </c>
    </row>
    <row r="149" spans="1:6" ht="30">
      <c r="A149" s="7" t="s">
        <v>1921</v>
      </c>
      <c r="B149" s="6" t="s">
        <v>248</v>
      </c>
      <c r="C149" s="6" t="s">
        <v>249</v>
      </c>
      <c r="D149" s="85">
        <v>50</v>
      </c>
      <c r="E149" s="66">
        <v>14550</v>
      </c>
      <c r="F149" s="45">
        <v>291</v>
      </c>
    </row>
    <row r="150" spans="1:6" ht="30">
      <c r="A150" s="7" t="s">
        <v>1921</v>
      </c>
      <c r="B150" s="6" t="s">
        <v>250</v>
      </c>
      <c r="C150" s="6" t="s">
        <v>251</v>
      </c>
      <c r="D150" s="85">
        <v>50</v>
      </c>
      <c r="E150" s="66">
        <v>51100</v>
      </c>
      <c r="F150" s="45">
        <v>1022</v>
      </c>
    </row>
    <row r="151" spans="1:6" ht="30">
      <c r="A151" s="7" t="s">
        <v>1921</v>
      </c>
      <c r="B151" s="6" t="s">
        <v>252</v>
      </c>
      <c r="C151" s="6" t="s">
        <v>253</v>
      </c>
      <c r="D151" s="85">
        <v>45</v>
      </c>
      <c r="E151" s="66">
        <v>35640</v>
      </c>
      <c r="F151" s="45">
        <v>792</v>
      </c>
    </row>
    <row r="152" spans="1:6" ht="30">
      <c r="A152" s="7" t="s">
        <v>1921</v>
      </c>
      <c r="B152" s="6" t="s">
        <v>254</v>
      </c>
      <c r="C152" s="6" t="s">
        <v>255</v>
      </c>
      <c r="D152" s="85">
        <v>50</v>
      </c>
      <c r="E152" s="66">
        <v>300</v>
      </c>
      <c r="F152" s="45">
        <v>6</v>
      </c>
    </row>
    <row r="153" spans="1:6" ht="30">
      <c r="A153" s="7" t="s">
        <v>1921</v>
      </c>
      <c r="B153" s="6" t="s">
        <v>256</v>
      </c>
      <c r="C153" s="6" t="s">
        <v>257</v>
      </c>
      <c r="D153" s="85">
        <v>55</v>
      </c>
      <c r="E153" s="66">
        <v>175230</v>
      </c>
      <c r="F153" s="45">
        <v>3186</v>
      </c>
    </row>
    <row r="154" spans="1:6" ht="45">
      <c r="A154" s="7" t="s">
        <v>1921</v>
      </c>
      <c r="B154" s="6" t="s">
        <v>258</v>
      </c>
      <c r="C154" s="6" t="s">
        <v>259</v>
      </c>
      <c r="D154" s="85">
        <v>190</v>
      </c>
      <c r="E154" s="66">
        <v>46550</v>
      </c>
      <c r="F154" s="45">
        <v>245</v>
      </c>
    </row>
    <row r="155" spans="1:6" ht="30">
      <c r="A155" s="7" t="s">
        <v>1921</v>
      </c>
      <c r="B155" s="6" t="s">
        <v>260</v>
      </c>
      <c r="C155" s="6" t="s">
        <v>261</v>
      </c>
      <c r="D155" s="85">
        <v>190</v>
      </c>
      <c r="E155" s="66">
        <v>21280</v>
      </c>
      <c r="F155" s="45">
        <v>112</v>
      </c>
    </row>
    <row r="156" spans="1:6" ht="30">
      <c r="A156" s="7" t="s">
        <v>1921</v>
      </c>
      <c r="B156" s="6" t="s">
        <v>262</v>
      </c>
      <c r="C156" s="6" t="s">
        <v>263</v>
      </c>
      <c r="D156" s="85">
        <v>190</v>
      </c>
      <c r="E156" s="66">
        <v>16530</v>
      </c>
      <c r="F156" s="45">
        <v>87</v>
      </c>
    </row>
    <row r="157" spans="1:6" ht="45">
      <c r="A157" s="7" t="s">
        <v>1921</v>
      </c>
      <c r="B157" s="6" t="s">
        <v>264</v>
      </c>
      <c r="C157" s="6" t="s">
        <v>265</v>
      </c>
      <c r="D157" s="85">
        <v>190</v>
      </c>
      <c r="E157" s="66">
        <v>1140</v>
      </c>
      <c r="F157" s="45">
        <v>6</v>
      </c>
    </row>
    <row r="158" spans="1:6" ht="45">
      <c r="A158" s="7" t="s">
        <v>1921</v>
      </c>
      <c r="B158" s="6" t="s">
        <v>266</v>
      </c>
      <c r="C158" s="6" t="s">
        <v>267</v>
      </c>
      <c r="D158" s="85">
        <v>0</v>
      </c>
      <c r="E158" s="66">
        <v>0</v>
      </c>
      <c r="F158" s="45">
        <v>89</v>
      </c>
    </row>
    <row r="159" spans="1:6" ht="30">
      <c r="A159" s="7" t="s">
        <v>1921</v>
      </c>
      <c r="B159" s="6" t="s">
        <v>268</v>
      </c>
      <c r="C159" s="6" t="s">
        <v>269</v>
      </c>
      <c r="D159" s="85">
        <v>55</v>
      </c>
      <c r="E159" s="66">
        <v>550</v>
      </c>
      <c r="F159" s="45">
        <v>10</v>
      </c>
    </row>
    <row r="160" spans="1:6" ht="30">
      <c r="A160" s="7" t="s">
        <v>1921</v>
      </c>
      <c r="B160" s="6" t="s">
        <v>270</v>
      </c>
      <c r="C160" s="6" t="s">
        <v>271</v>
      </c>
      <c r="D160" s="6" t="s">
        <v>1853</v>
      </c>
      <c r="E160" s="66">
        <v>4585</v>
      </c>
      <c r="F160" s="45">
        <v>953</v>
      </c>
    </row>
    <row r="161" spans="1:6" ht="30">
      <c r="A161" s="7" t="s">
        <v>1921</v>
      </c>
      <c r="B161" s="6" t="s">
        <v>272</v>
      </c>
      <c r="C161" s="6" t="s">
        <v>273</v>
      </c>
      <c r="D161" s="6" t="s">
        <v>173</v>
      </c>
      <c r="E161" s="66">
        <v>28325.07</v>
      </c>
      <c r="F161" s="45">
        <v>758</v>
      </c>
    </row>
    <row r="162" spans="1:6">
      <c r="A162" s="7" t="s">
        <v>1921</v>
      </c>
      <c r="B162" s="6" t="s">
        <v>274</v>
      </c>
      <c r="C162" s="21" t="s">
        <v>2028</v>
      </c>
      <c r="D162" s="67">
        <v>1000</v>
      </c>
      <c r="E162" s="121">
        <v>1486340</v>
      </c>
      <c r="F162" s="7" t="s">
        <v>173</v>
      </c>
    </row>
    <row r="163" spans="1:6">
      <c r="A163" s="7" t="s">
        <v>1921</v>
      </c>
      <c r="B163" s="7" t="s">
        <v>275</v>
      </c>
      <c r="C163" s="21" t="s">
        <v>276</v>
      </c>
      <c r="D163" s="67">
        <v>500</v>
      </c>
      <c r="E163" s="123"/>
      <c r="F163" s="7" t="s">
        <v>173</v>
      </c>
    </row>
    <row r="164" spans="1:6" ht="30">
      <c r="A164" s="7" t="s">
        <v>1921</v>
      </c>
      <c r="B164" s="7" t="s">
        <v>277</v>
      </c>
      <c r="C164" s="21" t="s">
        <v>2027</v>
      </c>
      <c r="D164" s="67">
        <v>100</v>
      </c>
      <c r="E164" s="123"/>
      <c r="F164" s="7" t="s">
        <v>173</v>
      </c>
    </row>
    <row r="165" spans="1:6">
      <c r="A165" s="7" t="s">
        <v>1921</v>
      </c>
      <c r="B165" s="7" t="s">
        <v>278</v>
      </c>
      <c r="C165" s="21" t="s">
        <v>2029</v>
      </c>
      <c r="D165" s="67">
        <v>105</v>
      </c>
      <c r="E165" s="123"/>
      <c r="F165" s="7" t="s">
        <v>173</v>
      </c>
    </row>
    <row r="166" spans="1:6">
      <c r="A166" s="7" t="s">
        <v>1921</v>
      </c>
      <c r="B166" s="7" t="s">
        <v>279</v>
      </c>
      <c r="C166" s="21" t="s">
        <v>280</v>
      </c>
      <c r="D166" s="67">
        <v>225</v>
      </c>
      <c r="E166" s="122"/>
      <c r="F166" s="7" t="s">
        <v>173</v>
      </c>
    </row>
    <row r="167" spans="1:6">
      <c r="A167" s="107" t="s">
        <v>1921</v>
      </c>
      <c r="B167" s="7" t="s">
        <v>281</v>
      </c>
      <c r="C167" s="21" t="s">
        <v>282</v>
      </c>
      <c r="D167" s="67">
        <v>3150</v>
      </c>
      <c r="E167" s="121">
        <v>322706.25</v>
      </c>
      <c r="F167" s="7" t="s">
        <v>173</v>
      </c>
    </row>
    <row r="168" spans="1:6">
      <c r="A168" s="107" t="s">
        <v>1921</v>
      </c>
      <c r="B168" s="7" t="s">
        <v>283</v>
      </c>
      <c r="C168" s="21" t="s">
        <v>284</v>
      </c>
      <c r="D168" s="67">
        <v>6300</v>
      </c>
      <c r="E168" s="122"/>
      <c r="F168" s="7" t="s">
        <v>173</v>
      </c>
    </row>
    <row r="169" spans="1:6" ht="30">
      <c r="A169" s="7" t="s">
        <v>1921</v>
      </c>
      <c r="B169" s="7" t="s">
        <v>285</v>
      </c>
      <c r="C169" s="21" t="s">
        <v>286</v>
      </c>
      <c r="D169" s="67" t="s">
        <v>173</v>
      </c>
      <c r="E169" s="67">
        <v>4500</v>
      </c>
      <c r="F169" s="7" t="s">
        <v>173</v>
      </c>
    </row>
    <row r="170" spans="1:6" ht="30">
      <c r="A170" s="7" t="s">
        <v>1921</v>
      </c>
      <c r="B170" s="7" t="s">
        <v>287</v>
      </c>
      <c r="C170" s="21" t="s">
        <v>288</v>
      </c>
      <c r="D170" s="67">
        <v>265</v>
      </c>
      <c r="E170" s="121">
        <v>22237.9</v>
      </c>
      <c r="F170" s="7" t="s">
        <v>173</v>
      </c>
    </row>
    <row r="171" spans="1:6" ht="30">
      <c r="A171" s="7" t="s">
        <v>1921</v>
      </c>
      <c r="B171" s="7" t="s">
        <v>289</v>
      </c>
      <c r="C171" s="21" t="s">
        <v>290</v>
      </c>
      <c r="D171" s="67">
        <v>530</v>
      </c>
      <c r="E171" s="122"/>
      <c r="F171" s="7" t="s">
        <v>173</v>
      </c>
    </row>
    <row r="172" spans="1:6">
      <c r="A172" s="107" t="s">
        <v>1921</v>
      </c>
      <c r="B172" s="119" t="s">
        <v>291</v>
      </c>
      <c r="C172" s="21" t="s">
        <v>292</v>
      </c>
      <c r="D172" s="67">
        <v>1260</v>
      </c>
      <c r="E172" s="121">
        <v>127837.5</v>
      </c>
      <c r="F172" s="7" t="s">
        <v>173</v>
      </c>
    </row>
    <row r="173" spans="1:6">
      <c r="A173" s="107" t="s">
        <v>1921</v>
      </c>
      <c r="B173" s="120"/>
      <c r="C173" s="21" t="s">
        <v>293</v>
      </c>
      <c r="D173" s="67">
        <v>2520</v>
      </c>
      <c r="E173" s="122"/>
      <c r="F173" s="7" t="s">
        <v>173</v>
      </c>
    </row>
    <row r="174" spans="1:6">
      <c r="A174" s="107" t="s">
        <v>1921</v>
      </c>
      <c r="B174" s="119" t="s">
        <v>294</v>
      </c>
      <c r="C174" s="21" t="s">
        <v>295</v>
      </c>
      <c r="D174" s="67">
        <v>2520</v>
      </c>
      <c r="E174" s="121">
        <v>68250</v>
      </c>
      <c r="F174" s="7" t="s">
        <v>173</v>
      </c>
    </row>
    <row r="175" spans="1:6">
      <c r="A175" s="107" t="s">
        <v>1921</v>
      </c>
      <c r="B175" s="120"/>
      <c r="C175" s="21" t="s">
        <v>296</v>
      </c>
      <c r="D175" s="67">
        <v>5040</v>
      </c>
      <c r="E175" s="122"/>
      <c r="F175" s="7" t="s">
        <v>173</v>
      </c>
    </row>
    <row r="176" spans="1:6" ht="30">
      <c r="A176" s="7" t="s">
        <v>1921</v>
      </c>
      <c r="B176" s="7" t="s">
        <v>297</v>
      </c>
      <c r="C176" s="21" t="s">
        <v>298</v>
      </c>
      <c r="D176" s="67">
        <v>7000</v>
      </c>
      <c r="E176" s="121">
        <v>1835387.9300000002</v>
      </c>
      <c r="F176" s="7" t="s">
        <v>173</v>
      </c>
    </row>
    <row r="177" spans="1:6" ht="30">
      <c r="A177" s="7" t="s">
        <v>1921</v>
      </c>
      <c r="B177" s="7" t="s">
        <v>299</v>
      </c>
      <c r="C177" s="21" t="s">
        <v>300</v>
      </c>
      <c r="D177" s="67">
        <v>1000</v>
      </c>
      <c r="E177" s="123"/>
      <c r="F177" s="7" t="s">
        <v>173</v>
      </c>
    </row>
    <row r="178" spans="1:6" ht="30">
      <c r="A178" s="7" t="s">
        <v>1921</v>
      </c>
      <c r="B178" s="7" t="s">
        <v>301</v>
      </c>
      <c r="C178" s="21" t="s">
        <v>302</v>
      </c>
      <c r="D178" s="67">
        <v>200</v>
      </c>
      <c r="E178" s="122"/>
      <c r="F178" s="7" t="s">
        <v>173</v>
      </c>
    </row>
    <row r="179" spans="1:6" ht="30">
      <c r="A179" s="7" t="s">
        <v>1921</v>
      </c>
      <c r="B179" s="7" t="s">
        <v>303</v>
      </c>
      <c r="C179" s="21" t="s">
        <v>2030</v>
      </c>
      <c r="D179" s="67">
        <v>450</v>
      </c>
      <c r="E179" s="121">
        <v>2568050.44</v>
      </c>
      <c r="F179" s="7" t="s">
        <v>173</v>
      </c>
    </row>
    <row r="180" spans="1:6" ht="30">
      <c r="A180" s="7" t="s">
        <v>1921</v>
      </c>
      <c r="B180" s="7" t="s">
        <v>304</v>
      </c>
      <c r="C180" s="21" t="s">
        <v>305</v>
      </c>
      <c r="D180" s="67">
        <v>600</v>
      </c>
      <c r="E180" s="123"/>
      <c r="F180" s="7" t="s">
        <v>173</v>
      </c>
    </row>
    <row r="181" spans="1:6" ht="30">
      <c r="A181" s="7" t="s">
        <v>1921</v>
      </c>
      <c r="B181" s="7" t="s">
        <v>306</v>
      </c>
      <c r="C181" s="21" t="s">
        <v>307</v>
      </c>
      <c r="D181" s="67">
        <v>300</v>
      </c>
      <c r="E181" s="122"/>
      <c r="F181" s="7" t="s">
        <v>173</v>
      </c>
    </row>
    <row r="182" spans="1:6">
      <c r="A182" s="7" t="s">
        <v>1921</v>
      </c>
      <c r="B182" s="7" t="s">
        <v>308</v>
      </c>
      <c r="C182" s="21" t="s">
        <v>309</v>
      </c>
      <c r="D182" s="67">
        <v>1055</v>
      </c>
      <c r="E182" s="121">
        <v>1314615.22</v>
      </c>
      <c r="F182" s="7" t="s">
        <v>173</v>
      </c>
    </row>
    <row r="183" spans="1:6" ht="30">
      <c r="A183" s="7" t="s">
        <v>1921</v>
      </c>
      <c r="B183" s="7" t="s">
        <v>308</v>
      </c>
      <c r="C183" s="21" t="s">
        <v>310</v>
      </c>
      <c r="D183" s="67">
        <v>925</v>
      </c>
      <c r="E183" s="123"/>
      <c r="F183" s="7" t="s">
        <v>173</v>
      </c>
    </row>
    <row r="184" spans="1:6" ht="30">
      <c r="A184" s="7" t="s">
        <v>1921</v>
      </c>
      <c r="B184" s="7" t="s">
        <v>311</v>
      </c>
      <c r="C184" s="21" t="s">
        <v>312</v>
      </c>
      <c r="D184" s="67">
        <v>400</v>
      </c>
      <c r="E184" s="123"/>
      <c r="F184" s="7" t="s">
        <v>173</v>
      </c>
    </row>
    <row r="185" spans="1:6" ht="30">
      <c r="A185" s="7" t="s">
        <v>1921</v>
      </c>
      <c r="B185" s="7" t="s">
        <v>313</v>
      </c>
      <c r="C185" s="21" t="s">
        <v>314</v>
      </c>
      <c r="D185" s="67">
        <v>450</v>
      </c>
      <c r="E185" s="123"/>
      <c r="F185" s="7" t="s">
        <v>173</v>
      </c>
    </row>
    <row r="186" spans="1:6" ht="30">
      <c r="A186" s="7" t="s">
        <v>1921</v>
      </c>
      <c r="B186" s="7" t="s">
        <v>315</v>
      </c>
      <c r="C186" s="21" t="s">
        <v>316</v>
      </c>
      <c r="D186" s="67">
        <v>1000</v>
      </c>
      <c r="E186" s="123"/>
      <c r="F186" s="7" t="s">
        <v>173</v>
      </c>
    </row>
    <row r="187" spans="1:6">
      <c r="A187" s="7" t="s">
        <v>1921</v>
      </c>
      <c r="B187" s="7" t="s">
        <v>317</v>
      </c>
      <c r="C187" s="21" t="s">
        <v>318</v>
      </c>
      <c r="D187" s="67">
        <v>500</v>
      </c>
      <c r="E187" s="122"/>
      <c r="F187" s="7" t="s">
        <v>173</v>
      </c>
    </row>
    <row r="188" spans="1:6">
      <c r="A188" s="7" t="s">
        <v>1921</v>
      </c>
      <c r="B188" s="7" t="s">
        <v>319</v>
      </c>
      <c r="C188" s="21" t="s">
        <v>320</v>
      </c>
      <c r="D188" s="67">
        <v>815</v>
      </c>
      <c r="E188" s="124">
        <v>263515</v>
      </c>
      <c r="F188" s="7" t="s">
        <v>173</v>
      </c>
    </row>
    <row r="189" spans="1:6">
      <c r="A189" s="7" t="s">
        <v>1921</v>
      </c>
      <c r="B189" s="7" t="s">
        <v>319</v>
      </c>
      <c r="C189" s="21" t="s">
        <v>321</v>
      </c>
      <c r="D189" s="67">
        <v>685</v>
      </c>
      <c r="E189" s="125"/>
      <c r="F189" s="7" t="s">
        <v>173</v>
      </c>
    </row>
    <row r="190" spans="1:6">
      <c r="A190" s="7" t="s">
        <v>1921</v>
      </c>
      <c r="B190" s="7" t="s">
        <v>2031</v>
      </c>
      <c r="C190" s="21" t="s">
        <v>2032</v>
      </c>
      <c r="D190" s="67">
        <v>80</v>
      </c>
      <c r="E190" s="67">
        <v>8560</v>
      </c>
      <c r="F190" s="7" t="s">
        <v>173</v>
      </c>
    </row>
    <row r="191" spans="1:6">
      <c r="A191" s="7" t="s">
        <v>1921</v>
      </c>
      <c r="B191" s="7" t="s">
        <v>322</v>
      </c>
      <c r="C191" s="21" t="s">
        <v>323</v>
      </c>
      <c r="D191" s="67">
        <v>105</v>
      </c>
      <c r="E191" s="121">
        <v>718.75</v>
      </c>
      <c r="F191" s="7" t="s">
        <v>173</v>
      </c>
    </row>
    <row r="192" spans="1:6">
      <c r="A192" s="7" t="s">
        <v>1921</v>
      </c>
      <c r="B192" s="7" t="s">
        <v>324</v>
      </c>
      <c r="C192" s="21" t="s">
        <v>325</v>
      </c>
      <c r="D192" s="67">
        <v>210</v>
      </c>
      <c r="E192" s="123"/>
      <c r="F192" s="7" t="s">
        <v>173</v>
      </c>
    </row>
    <row r="193" spans="1:6">
      <c r="A193" s="7" t="s">
        <v>1921</v>
      </c>
      <c r="B193" s="7" t="s">
        <v>326</v>
      </c>
      <c r="C193" s="21" t="s">
        <v>327</v>
      </c>
      <c r="D193" s="67">
        <v>345</v>
      </c>
      <c r="E193" s="123"/>
      <c r="F193" s="7" t="s">
        <v>173</v>
      </c>
    </row>
    <row r="194" spans="1:6">
      <c r="A194" s="7" t="s">
        <v>1921</v>
      </c>
      <c r="B194" s="7" t="s">
        <v>328</v>
      </c>
      <c r="C194" s="21" t="s">
        <v>329</v>
      </c>
      <c r="D194" s="67">
        <v>450</v>
      </c>
      <c r="E194" s="122"/>
      <c r="F194" s="7" t="s">
        <v>173</v>
      </c>
    </row>
    <row r="195" spans="1:6">
      <c r="A195" s="7" t="s">
        <v>1921</v>
      </c>
      <c r="B195" s="7" t="s">
        <v>330</v>
      </c>
      <c r="C195" s="21" t="s">
        <v>331</v>
      </c>
      <c r="D195" s="67">
        <v>200</v>
      </c>
      <c r="E195" s="121">
        <v>23902.82</v>
      </c>
      <c r="F195" s="7" t="s">
        <v>173</v>
      </c>
    </row>
    <row r="196" spans="1:6">
      <c r="A196" s="7" t="s">
        <v>1921</v>
      </c>
      <c r="B196" s="7" t="s">
        <v>332</v>
      </c>
      <c r="C196" s="21" t="s">
        <v>333</v>
      </c>
      <c r="D196" s="67">
        <v>300</v>
      </c>
      <c r="E196" s="123"/>
      <c r="F196" s="7" t="s">
        <v>173</v>
      </c>
    </row>
    <row r="197" spans="1:6">
      <c r="A197" s="7" t="s">
        <v>1921</v>
      </c>
      <c r="B197" s="7" t="s">
        <v>334</v>
      </c>
      <c r="C197" s="21" t="s">
        <v>335</v>
      </c>
      <c r="D197" s="67">
        <v>400</v>
      </c>
      <c r="E197" s="123"/>
      <c r="F197" s="7" t="s">
        <v>173</v>
      </c>
    </row>
    <row r="198" spans="1:6">
      <c r="A198" s="7" t="s">
        <v>1921</v>
      </c>
      <c r="B198" s="7" t="s">
        <v>336</v>
      </c>
      <c r="C198" s="21" t="s">
        <v>337</v>
      </c>
      <c r="D198" s="67">
        <v>400</v>
      </c>
      <c r="E198" s="123"/>
      <c r="F198" s="7" t="s">
        <v>173</v>
      </c>
    </row>
    <row r="199" spans="1:6">
      <c r="A199" s="7" t="s">
        <v>1921</v>
      </c>
      <c r="B199" s="7" t="s">
        <v>338</v>
      </c>
      <c r="C199" s="21" t="s">
        <v>339</v>
      </c>
      <c r="D199" s="67">
        <v>450</v>
      </c>
      <c r="E199" s="123"/>
      <c r="F199" s="7" t="s">
        <v>173</v>
      </c>
    </row>
    <row r="200" spans="1:6">
      <c r="A200" s="7" t="s">
        <v>1921</v>
      </c>
      <c r="B200" s="7" t="s">
        <v>340</v>
      </c>
      <c r="C200" s="21" t="s">
        <v>341</v>
      </c>
      <c r="D200" s="67">
        <v>500</v>
      </c>
      <c r="E200" s="123"/>
      <c r="F200" s="7" t="s">
        <v>173</v>
      </c>
    </row>
    <row r="201" spans="1:6">
      <c r="A201" s="7" t="s">
        <v>1921</v>
      </c>
      <c r="B201" s="7" t="s">
        <v>342</v>
      </c>
      <c r="C201" s="21" t="s">
        <v>343</v>
      </c>
      <c r="D201" s="67">
        <v>600</v>
      </c>
      <c r="E201" s="123"/>
      <c r="F201" s="7" t="s">
        <v>173</v>
      </c>
    </row>
    <row r="202" spans="1:6">
      <c r="A202" s="7" t="s">
        <v>1921</v>
      </c>
      <c r="B202" s="7" t="s">
        <v>344</v>
      </c>
      <c r="C202" s="21" t="s">
        <v>345</v>
      </c>
      <c r="D202" s="67">
        <v>800</v>
      </c>
      <c r="E202" s="123"/>
      <c r="F202" s="7" t="s">
        <v>173</v>
      </c>
    </row>
    <row r="203" spans="1:6" ht="30">
      <c r="A203" s="7" t="s">
        <v>1921</v>
      </c>
      <c r="B203" s="7" t="s">
        <v>346</v>
      </c>
      <c r="C203" s="21" t="s">
        <v>347</v>
      </c>
      <c r="D203" s="67">
        <v>900</v>
      </c>
      <c r="E203" s="123"/>
      <c r="F203" s="7" t="s">
        <v>173</v>
      </c>
    </row>
    <row r="204" spans="1:6" ht="30">
      <c r="A204" s="7" t="s">
        <v>1921</v>
      </c>
      <c r="B204" s="7" t="s">
        <v>348</v>
      </c>
      <c r="C204" s="21" t="s">
        <v>349</v>
      </c>
      <c r="D204" s="67">
        <v>925</v>
      </c>
      <c r="E204" s="123"/>
      <c r="F204" s="7" t="s">
        <v>173</v>
      </c>
    </row>
    <row r="205" spans="1:6">
      <c r="A205" s="7" t="s">
        <v>1921</v>
      </c>
      <c r="B205" s="7" t="s">
        <v>350</v>
      </c>
      <c r="C205" s="21" t="s">
        <v>351</v>
      </c>
      <c r="D205" s="67">
        <v>1000</v>
      </c>
      <c r="E205" s="123"/>
      <c r="F205" s="7" t="s">
        <v>173</v>
      </c>
    </row>
    <row r="206" spans="1:6">
      <c r="A206" s="7" t="s">
        <v>1921</v>
      </c>
      <c r="B206" s="7" t="s">
        <v>348</v>
      </c>
      <c r="C206" s="21" t="s">
        <v>352</v>
      </c>
      <c r="D206" s="67">
        <v>1055</v>
      </c>
      <c r="E206" s="123"/>
      <c r="F206" s="7" t="s">
        <v>173</v>
      </c>
    </row>
    <row r="207" spans="1:6" ht="30">
      <c r="A207" s="7" t="s">
        <v>1921</v>
      </c>
      <c r="B207" s="7" t="s">
        <v>353</v>
      </c>
      <c r="C207" s="21" t="s">
        <v>354</v>
      </c>
      <c r="D207" s="67">
        <v>1225</v>
      </c>
      <c r="E207" s="123"/>
      <c r="F207" s="7" t="s">
        <v>173</v>
      </c>
    </row>
    <row r="208" spans="1:6">
      <c r="A208" s="7" t="s">
        <v>1921</v>
      </c>
      <c r="B208" s="7" t="s">
        <v>355</v>
      </c>
      <c r="C208" s="21" t="s">
        <v>356</v>
      </c>
      <c r="D208" s="67">
        <v>1300</v>
      </c>
      <c r="E208" s="123"/>
      <c r="F208" s="7" t="s">
        <v>173</v>
      </c>
    </row>
    <row r="209" spans="1:6">
      <c r="A209" s="7" t="s">
        <v>1921</v>
      </c>
      <c r="B209" s="7" t="s">
        <v>353</v>
      </c>
      <c r="C209" s="21" t="s">
        <v>357</v>
      </c>
      <c r="D209" s="67">
        <v>1355</v>
      </c>
      <c r="E209" s="123"/>
      <c r="F209" s="7" t="s">
        <v>173</v>
      </c>
    </row>
    <row r="210" spans="1:6">
      <c r="A210" s="7" t="s">
        <v>1921</v>
      </c>
      <c r="B210" s="7" t="s">
        <v>358</v>
      </c>
      <c r="C210" s="21" t="s">
        <v>359</v>
      </c>
      <c r="D210" s="67">
        <v>700</v>
      </c>
      <c r="E210" s="122"/>
      <c r="F210" s="7" t="s">
        <v>173</v>
      </c>
    </row>
    <row r="211" spans="1:6">
      <c r="A211" s="7" t="s">
        <v>1921</v>
      </c>
      <c r="B211" s="7" t="s">
        <v>360</v>
      </c>
      <c r="C211" s="21" t="s">
        <v>361</v>
      </c>
      <c r="D211" s="67">
        <v>30</v>
      </c>
      <c r="E211" s="121">
        <v>11530</v>
      </c>
      <c r="F211" s="7" t="s">
        <v>173</v>
      </c>
    </row>
    <row r="212" spans="1:6">
      <c r="A212" s="7" t="s">
        <v>1921</v>
      </c>
      <c r="B212" s="7" t="s">
        <v>362</v>
      </c>
      <c r="C212" s="21" t="s">
        <v>363</v>
      </c>
      <c r="D212" s="67">
        <v>60</v>
      </c>
      <c r="E212" s="122"/>
      <c r="F212" s="7" t="s">
        <v>173</v>
      </c>
    </row>
    <row r="213" spans="1:6">
      <c r="A213" s="7" t="s">
        <v>1921</v>
      </c>
      <c r="B213" s="7" t="s">
        <v>364</v>
      </c>
      <c r="C213" s="21" t="s">
        <v>365</v>
      </c>
      <c r="D213" s="67">
        <v>75</v>
      </c>
      <c r="E213" s="121">
        <v>3511616.55</v>
      </c>
      <c r="F213" s="7" t="s">
        <v>173</v>
      </c>
    </row>
    <row r="214" spans="1:6">
      <c r="A214" s="7" t="s">
        <v>1921</v>
      </c>
      <c r="B214" s="7" t="s">
        <v>366</v>
      </c>
      <c r="C214" s="21" t="s">
        <v>367</v>
      </c>
      <c r="D214" s="67">
        <v>25</v>
      </c>
      <c r="E214" s="123"/>
      <c r="F214" s="7" t="s">
        <v>173</v>
      </c>
    </row>
    <row r="215" spans="1:6">
      <c r="A215" s="7" t="s">
        <v>1921</v>
      </c>
      <c r="B215" s="7" t="s">
        <v>368</v>
      </c>
      <c r="C215" s="21" t="s">
        <v>369</v>
      </c>
      <c r="D215" s="67">
        <v>75</v>
      </c>
      <c r="E215" s="122"/>
      <c r="F215" s="7" t="s">
        <v>173</v>
      </c>
    </row>
    <row r="216" spans="1:6">
      <c r="A216" s="7" t="s">
        <v>1921</v>
      </c>
      <c r="B216" s="7" t="s">
        <v>370</v>
      </c>
      <c r="C216" s="21" t="s">
        <v>371</v>
      </c>
      <c r="D216" s="89" t="s">
        <v>14</v>
      </c>
      <c r="E216" s="67">
        <v>3621771.58</v>
      </c>
      <c r="F216" s="7" t="s">
        <v>173</v>
      </c>
    </row>
    <row r="217" spans="1:6">
      <c r="A217" s="7" t="s">
        <v>1921</v>
      </c>
      <c r="B217" s="7" t="s">
        <v>372</v>
      </c>
      <c r="C217" s="21" t="s">
        <v>373</v>
      </c>
      <c r="D217" s="67">
        <v>300</v>
      </c>
      <c r="E217" s="121">
        <v>504915.86</v>
      </c>
      <c r="F217" s="7" t="s">
        <v>173</v>
      </c>
    </row>
    <row r="218" spans="1:6">
      <c r="A218" s="7" t="s">
        <v>1921</v>
      </c>
      <c r="B218" s="7" t="s">
        <v>374</v>
      </c>
      <c r="C218" s="21" t="s">
        <v>375</v>
      </c>
      <c r="D218" s="67">
        <v>165</v>
      </c>
      <c r="E218" s="122"/>
      <c r="F218" s="7" t="s">
        <v>173</v>
      </c>
    </row>
    <row r="219" spans="1:6">
      <c r="A219" s="7" t="s">
        <v>1921</v>
      </c>
      <c r="B219" s="7" t="s">
        <v>376</v>
      </c>
      <c r="C219" s="21" t="s">
        <v>377</v>
      </c>
      <c r="D219" s="67">
        <v>50</v>
      </c>
      <c r="E219" s="67">
        <v>3200</v>
      </c>
      <c r="F219" s="7" t="s">
        <v>173</v>
      </c>
    </row>
    <row r="220" spans="1:6">
      <c r="A220" s="7" t="s">
        <v>1921</v>
      </c>
      <c r="B220" s="7" t="s">
        <v>378</v>
      </c>
      <c r="C220" s="21" t="s">
        <v>379</v>
      </c>
      <c r="D220" s="67">
        <v>50</v>
      </c>
      <c r="E220" s="121">
        <v>632.12</v>
      </c>
      <c r="F220" s="7" t="s">
        <v>173</v>
      </c>
    </row>
    <row r="221" spans="1:6">
      <c r="A221" s="7" t="s">
        <v>1921</v>
      </c>
      <c r="B221" s="7" t="s">
        <v>380</v>
      </c>
      <c r="C221" s="21" t="s">
        <v>381</v>
      </c>
      <c r="D221" s="67">
        <v>25</v>
      </c>
      <c r="E221" s="122"/>
      <c r="F221" s="7" t="s">
        <v>173</v>
      </c>
    </row>
    <row r="222" spans="1:6">
      <c r="A222" s="7" t="s">
        <v>1921</v>
      </c>
      <c r="B222" s="7" t="s">
        <v>382</v>
      </c>
      <c r="C222" s="21" t="s">
        <v>383</v>
      </c>
      <c r="D222" s="67">
        <v>100000</v>
      </c>
      <c r="E222" s="121">
        <v>3486703.06</v>
      </c>
      <c r="F222" s="7" t="s">
        <v>173</v>
      </c>
    </row>
    <row r="223" spans="1:6">
      <c r="A223" s="7" t="s">
        <v>1921</v>
      </c>
      <c r="B223" s="7" t="s">
        <v>384</v>
      </c>
      <c r="C223" s="21" t="s">
        <v>385</v>
      </c>
      <c r="D223" s="67">
        <v>15000</v>
      </c>
      <c r="E223" s="123"/>
      <c r="F223" s="7" t="s">
        <v>173</v>
      </c>
    </row>
    <row r="224" spans="1:6">
      <c r="A224" s="7" t="s">
        <v>1921</v>
      </c>
      <c r="B224" s="7" t="s">
        <v>386</v>
      </c>
      <c r="C224" s="21" t="s">
        <v>387</v>
      </c>
      <c r="D224" s="67">
        <v>2000</v>
      </c>
      <c r="E224" s="123"/>
      <c r="F224" s="7" t="s">
        <v>173</v>
      </c>
    </row>
    <row r="225" spans="1:6">
      <c r="A225" s="7" t="s">
        <v>1921</v>
      </c>
      <c r="B225" s="7" t="s">
        <v>384</v>
      </c>
      <c r="C225" s="21" t="s">
        <v>388</v>
      </c>
      <c r="D225" s="67">
        <v>3000</v>
      </c>
      <c r="E225" s="122"/>
      <c r="F225" s="7" t="s">
        <v>173</v>
      </c>
    </row>
    <row r="226" spans="1:6">
      <c r="A226" s="7" t="s">
        <v>1921</v>
      </c>
      <c r="B226" s="7" t="s">
        <v>389</v>
      </c>
      <c r="C226" s="21" t="s">
        <v>390</v>
      </c>
      <c r="D226" s="67">
        <v>300</v>
      </c>
      <c r="E226" s="121">
        <v>1210921.26</v>
      </c>
      <c r="F226" s="7" t="s">
        <v>173</v>
      </c>
    </row>
    <row r="227" spans="1:6">
      <c r="A227" s="7" t="s">
        <v>1921</v>
      </c>
      <c r="B227" s="7" t="s">
        <v>391</v>
      </c>
      <c r="C227" s="21" t="s">
        <v>392</v>
      </c>
      <c r="D227" s="67">
        <v>165</v>
      </c>
      <c r="E227" s="122"/>
      <c r="F227" s="7" t="s">
        <v>173</v>
      </c>
    </row>
    <row r="228" spans="1:6">
      <c r="A228" s="7" t="s">
        <v>1921</v>
      </c>
      <c r="B228" s="7" t="s">
        <v>393</v>
      </c>
      <c r="C228" s="21" t="s">
        <v>394</v>
      </c>
      <c r="D228" s="67">
        <v>300</v>
      </c>
      <c r="E228" s="121">
        <v>818054.98</v>
      </c>
      <c r="F228" s="7" t="s">
        <v>173</v>
      </c>
    </row>
    <row r="229" spans="1:6">
      <c r="A229" s="7" t="s">
        <v>1921</v>
      </c>
      <c r="B229" s="7" t="s">
        <v>395</v>
      </c>
      <c r="C229" s="21" t="s">
        <v>396</v>
      </c>
      <c r="D229" s="67">
        <v>165</v>
      </c>
      <c r="E229" s="122"/>
      <c r="F229" s="7" t="s">
        <v>173</v>
      </c>
    </row>
    <row r="230" spans="1:6">
      <c r="A230" s="7" t="s">
        <v>1921</v>
      </c>
      <c r="B230" s="7" t="s">
        <v>397</v>
      </c>
      <c r="C230" s="21" t="s">
        <v>398</v>
      </c>
      <c r="D230" s="67">
        <v>300</v>
      </c>
      <c r="E230" s="67">
        <v>54750</v>
      </c>
      <c r="F230" s="7" t="s">
        <v>173</v>
      </c>
    </row>
    <row r="231" spans="1:6">
      <c r="A231" s="7" t="s">
        <v>1921</v>
      </c>
      <c r="B231" s="7" t="s">
        <v>399</v>
      </c>
      <c r="C231" s="21" t="s">
        <v>400</v>
      </c>
      <c r="D231" s="67">
        <v>165</v>
      </c>
      <c r="E231" s="67"/>
      <c r="F231" s="7" t="s">
        <v>173</v>
      </c>
    </row>
    <row r="232" spans="1:6">
      <c r="A232" s="7" t="s">
        <v>1921</v>
      </c>
      <c r="B232" s="7" t="s">
        <v>401</v>
      </c>
      <c r="C232" s="21" t="s">
        <v>402</v>
      </c>
      <c r="D232" s="67">
        <v>12000</v>
      </c>
      <c r="E232" s="121">
        <v>823503.97</v>
      </c>
      <c r="F232" s="7" t="s">
        <v>173</v>
      </c>
    </row>
    <row r="233" spans="1:6">
      <c r="A233" s="7" t="s">
        <v>1921</v>
      </c>
      <c r="B233" s="7" t="s">
        <v>403</v>
      </c>
      <c r="C233" s="21" t="s">
        <v>404</v>
      </c>
      <c r="D233" s="67">
        <v>700</v>
      </c>
      <c r="E233" s="123"/>
      <c r="F233" s="7" t="s">
        <v>173</v>
      </c>
    </row>
    <row r="234" spans="1:6">
      <c r="A234" s="7" t="s">
        <v>1921</v>
      </c>
      <c r="B234" s="7" t="s">
        <v>405</v>
      </c>
      <c r="C234" s="21" t="s">
        <v>406</v>
      </c>
      <c r="D234" s="67">
        <v>3000</v>
      </c>
      <c r="E234" s="123"/>
      <c r="F234" s="7" t="s">
        <v>173</v>
      </c>
    </row>
    <row r="235" spans="1:6">
      <c r="A235" s="7" t="s">
        <v>1921</v>
      </c>
      <c r="B235" s="7" t="s">
        <v>405</v>
      </c>
      <c r="C235" s="21" t="s">
        <v>407</v>
      </c>
      <c r="D235" s="67">
        <v>15000</v>
      </c>
      <c r="E235" s="122"/>
      <c r="F235" s="7" t="s">
        <v>173</v>
      </c>
    </row>
    <row r="236" spans="1:6">
      <c r="A236" s="7" t="s">
        <v>1921</v>
      </c>
      <c r="B236" s="7" t="s">
        <v>408</v>
      </c>
      <c r="C236" s="21" t="s">
        <v>409</v>
      </c>
      <c r="D236" s="67">
        <v>300</v>
      </c>
      <c r="E236" s="121">
        <v>747746.66</v>
      </c>
      <c r="F236" s="7" t="s">
        <v>173</v>
      </c>
    </row>
    <row r="237" spans="1:6">
      <c r="A237" s="7" t="s">
        <v>1921</v>
      </c>
      <c r="B237" s="7" t="s">
        <v>410</v>
      </c>
      <c r="C237" s="21" t="s">
        <v>411</v>
      </c>
      <c r="D237" s="67">
        <v>165</v>
      </c>
      <c r="E237" s="122"/>
      <c r="F237" s="7" t="s">
        <v>173</v>
      </c>
    </row>
    <row r="238" spans="1:6" ht="30">
      <c r="A238" s="7" t="s">
        <v>1921</v>
      </c>
      <c r="B238" s="7" t="s">
        <v>412</v>
      </c>
      <c r="C238" s="21" t="s">
        <v>414</v>
      </c>
      <c r="D238" s="22" t="s">
        <v>413</v>
      </c>
      <c r="E238" s="67">
        <v>4732488.17</v>
      </c>
      <c r="F238" s="7" t="s">
        <v>173</v>
      </c>
    </row>
    <row r="239" spans="1:6" ht="30">
      <c r="A239" s="7" t="s">
        <v>1922</v>
      </c>
      <c r="B239" s="6" t="s">
        <v>415</v>
      </c>
      <c r="C239" s="6" t="s">
        <v>2033</v>
      </c>
      <c r="D239" s="80">
        <v>100</v>
      </c>
      <c r="E239" s="68">
        <f>D239*F239</f>
        <v>3500</v>
      </c>
      <c r="F239" s="97">
        <v>35</v>
      </c>
    </row>
    <row r="240" spans="1:6" ht="30">
      <c r="A240" s="7" t="s">
        <v>1922</v>
      </c>
      <c r="B240" s="6" t="s">
        <v>416</v>
      </c>
      <c r="C240" s="6" t="s">
        <v>2034</v>
      </c>
      <c r="D240" s="80">
        <v>100</v>
      </c>
      <c r="E240" s="68">
        <f>F240*D240</f>
        <v>5600</v>
      </c>
      <c r="F240" s="97">
        <v>56</v>
      </c>
    </row>
    <row r="241" spans="1:6" ht="45">
      <c r="A241" s="7" t="s">
        <v>1922</v>
      </c>
      <c r="B241" s="6" t="s">
        <v>417</v>
      </c>
      <c r="C241" s="6" t="s">
        <v>418</v>
      </c>
      <c r="D241" s="80">
        <v>100</v>
      </c>
      <c r="E241" s="68">
        <f>F241*D241</f>
        <v>1800</v>
      </c>
      <c r="F241" s="97">
        <v>18</v>
      </c>
    </row>
    <row r="242" spans="1:6" ht="30">
      <c r="A242" s="7" t="s">
        <v>1922</v>
      </c>
      <c r="B242" s="6" t="s">
        <v>419</v>
      </c>
      <c r="C242" s="6" t="s">
        <v>2035</v>
      </c>
      <c r="D242" s="58">
        <v>200</v>
      </c>
      <c r="E242" s="68">
        <f>F242*D242</f>
        <v>1400</v>
      </c>
      <c r="F242" s="97">
        <v>7</v>
      </c>
    </row>
    <row r="243" spans="1:6" ht="30">
      <c r="A243" s="7" t="s">
        <v>1922</v>
      </c>
      <c r="B243" s="6" t="s">
        <v>420</v>
      </c>
      <c r="C243" s="6" t="s">
        <v>2036</v>
      </c>
      <c r="D243" s="58">
        <v>1800</v>
      </c>
      <c r="E243" s="68">
        <f>F243*D243</f>
        <v>9000</v>
      </c>
      <c r="F243" s="97">
        <v>5</v>
      </c>
    </row>
    <row r="244" spans="1:6" ht="30">
      <c r="A244" s="7" t="s">
        <v>1922</v>
      </c>
      <c r="B244" s="6" t="s">
        <v>421</v>
      </c>
      <c r="C244" s="6" t="s">
        <v>422</v>
      </c>
      <c r="D244" s="80">
        <v>25</v>
      </c>
      <c r="E244" s="68">
        <f>D244*F244</f>
        <v>10350</v>
      </c>
      <c r="F244" s="97">
        <f>415-1</f>
        <v>414</v>
      </c>
    </row>
    <row r="245" spans="1:6">
      <c r="A245" s="7" t="s">
        <v>1922</v>
      </c>
      <c r="B245" s="6" t="s">
        <v>423</v>
      </c>
      <c r="C245" s="6" t="s">
        <v>424</v>
      </c>
      <c r="D245" s="80">
        <v>50</v>
      </c>
      <c r="E245" s="68">
        <f>D245*F245</f>
        <v>50350</v>
      </c>
      <c r="F245" s="97">
        <f>1008-1</f>
        <v>1007</v>
      </c>
    </row>
    <row r="246" spans="1:6" ht="75">
      <c r="A246" s="7" t="s">
        <v>1922</v>
      </c>
      <c r="B246" s="6" t="s">
        <v>425</v>
      </c>
      <c r="C246" s="6" t="s">
        <v>426</v>
      </c>
      <c r="D246" s="80">
        <v>100</v>
      </c>
      <c r="E246" s="68">
        <f>D246*F246</f>
        <v>61100</v>
      </c>
      <c r="F246" s="97">
        <f>612-1</f>
        <v>611</v>
      </c>
    </row>
    <row r="247" spans="1:6" ht="45">
      <c r="A247" s="7" t="s">
        <v>1922</v>
      </c>
      <c r="B247" s="6" t="s">
        <v>427</v>
      </c>
      <c r="C247" s="6" t="s">
        <v>428</v>
      </c>
      <c r="D247" s="80">
        <v>400</v>
      </c>
      <c r="E247" s="68">
        <f>D247*F247</f>
        <v>1260800</v>
      </c>
      <c r="F247" s="97">
        <v>3152</v>
      </c>
    </row>
    <row r="248" spans="1:6">
      <c r="A248" s="7" t="s">
        <v>1923</v>
      </c>
      <c r="B248" s="6" t="s">
        <v>2037</v>
      </c>
      <c r="C248" s="6" t="s">
        <v>429</v>
      </c>
      <c r="D248" s="58">
        <v>80</v>
      </c>
      <c r="E248" s="65">
        <v>3167900</v>
      </c>
      <c r="F248" s="44">
        <v>39599</v>
      </c>
    </row>
    <row r="249" spans="1:6">
      <c r="A249" s="7" t="s">
        <v>1923</v>
      </c>
      <c r="B249" s="6" t="s">
        <v>2038</v>
      </c>
      <c r="C249" s="6" t="s">
        <v>430</v>
      </c>
      <c r="D249" s="58">
        <v>700</v>
      </c>
      <c r="E249" s="65">
        <v>260400.00000000003</v>
      </c>
      <c r="F249" s="44">
        <v>372</v>
      </c>
    </row>
    <row r="250" spans="1:6">
      <c r="A250" s="7" t="s">
        <v>1923</v>
      </c>
      <c r="B250" s="6" t="s">
        <v>2039</v>
      </c>
      <c r="C250" s="6" t="s">
        <v>431</v>
      </c>
      <c r="D250" s="58">
        <v>80</v>
      </c>
      <c r="E250" s="65">
        <v>40800</v>
      </c>
      <c r="F250" s="44">
        <v>510</v>
      </c>
    </row>
    <row r="251" spans="1:6">
      <c r="A251" s="7" t="s">
        <v>1923</v>
      </c>
      <c r="B251" s="6" t="s">
        <v>432</v>
      </c>
      <c r="C251" s="6"/>
      <c r="D251" s="58">
        <v>37.39</v>
      </c>
      <c r="E251" s="65">
        <v>370161</v>
      </c>
      <c r="F251" s="44">
        <v>9900</v>
      </c>
    </row>
    <row r="252" spans="1:6">
      <c r="A252" s="7" t="s">
        <v>1923</v>
      </c>
      <c r="B252" s="6" t="s">
        <v>433</v>
      </c>
      <c r="C252" s="6"/>
      <c r="D252" s="58">
        <v>500</v>
      </c>
      <c r="E252" s="65">
        <v>70000</v>
      </c>
      <c r="F252" s="44">
        <v>140</v>
      </c>
    </row>
    <row r="253" spans="1:6" ht="30">
      <c r="A253" s="7" t="s">
        <v>1923</v>
      </c>
      <c r="B253" s="6" t="s">
        <v>434</v>
      </c>
      <c r="C253" s="6" t="s">
        <v>435</v>
      </c>
      <c r="D253" s="58">
        <v>2000</v>
      </c>
      <c r="E253" s="65">
        <v>641200</v>
      </c>
      <c r="F253" s="44">
        <v>945</v>
      </c>
    </row>
    <row r="254" spans="1:6" ht="30">
      <c r="A254" s="7" t="s">
        <v>1923</v>
      </c>
      <c r="B254" s="6" t="s">
        <v>436</v>
      </c>
      <c r="C254" s="6" t="s">
        <v>437</v>
      </c>
      <c r="D254" s="58">
        <v>12</v>
      </c>
      <c r="E254" s="65">
        <v>13300</v>
      </c>
      <c r="F254" s="44" t="s">
        <v>173</v>
      </c>
    </row>
    <row r="255" spans="1:6">
      <c r="A255" s="7" t="s">
        <v>1923</v>
      </c>
      <c r="B255" s="37" t="s">
        <v>438</v>
      </c>
      <c r="C255" s="37" t="s">
        <v>439</v>
      </c>
      <c r="D255" s="90">
        <v>5</v>
      </c>
      <c r="E255" s="69">
        <v>44700</v>
      </c>
      <c r="F255" s="106">
        <v>8945</v>
      </c>
    </row>
    <row r="256" spans="1:6" ht="30">
      <c r="A256" s="7" t="s">
        <v>1923</v>
      </c>
      <c r="B256" s="37" t="s">
        <v>440</v>
      </c>
      <c r="C256" s="37" t="s">
        <v>441</v>
      </c>
      <c r="D256" s="90">
        <v>3</v>
      </c>
      <c r="E256" s="69">
        <v>29300</v>
      </c>
      <c r="F256" s="106">
        <v>9760</v>
      </c>
    </row>
    <row r="257" spans="1:6">
      <c r="A257" s="7" t="s">
        <v>1923</v>
      </c>
      <c r="B257" s="6" t="s">
        <v>442</v>
      </c>
      <c r="C257" s="6" t="s">
        <v>443</v>
      </c>
      <c r="D257" s="58">
        <v>40</v>
      </c>
      <c r="E257" s="65">
        <v>16800</v>
      </c>
      <c r="F257" s="44">
        <v>420</v>
      </c>
    </row>
    <row r="258" spans="1:6">
      <c r="A258" s="7" t="s">
        <v>1923</v>
      </c>
      <c r="B258" s="6" t="s">
        <v>444</v>
      </c>
      <c r="C258" s="6" t="s">
        <v>445</v>
      </c>
      <c r="D258" s="58">
        <v>3000</v>
      </c>
      <c r="E258" s="65">
        <v>3000</v>
      </c>
      <c r="F258" s="44">
        <v>1</v>
      </c>
    </row>
    <row r="259" spans="1:6">
      <c r="A259" s="7" t="s">
        <v>1923</v>
      </c>
      <c r="B259" s="6" t="s">
        <v>446</v>
      </c>
      <c r="C259" s="6"/>
      <c r="D259" s="58">
        <v>200</v>
      </c>
      <c r="E259" s="65">
        <v>2000</v>
      </c>
      <c r="F259" s="44">
        <v>10</v>
      </c>
    </row>
    <row r="260" spans="1:6">
      <c r="A260" s="7" t="s">
        <v>1923</v>
      </c>
      <c r="B260" s="6" t="s">
        <v>447</v>
      </c>
      <c r="C260" s="6" t="s">
        <v>448</v>
      </c>
      <c r="D260" s="7" t="s">
        <v>14</v>
      </c>
      <c r="E260" s="65">
        <v>324400</v>
      </c>
      <c r="F260" s="44">
        <v>3869</v>
      </c>
    </row>
    <row r="261" spans="1:6" ht="45">
      <c r="A261" s="7" t="s">
        <v>1923</v>
      </c>
      <c r="B261" s="6" t="s">
        <v>449</v>
      </c>
      <c r="C261" s="6" t="s">
        <v>450</v>
      </c>
      <c r="D261" s="58">
        <v>100</v>
      </c>
      <c r="E261" s="65">
        <v>228200</v>
      </c>
      <c r="F261" s="44">
        <v>2282</v>
      </c>
    </row>
    <row r="262" spans="1:6">
      <c r="A262" s="7" t="s">
        <v>1923</v>
      </c>
      <c r="B262" s="6" t="s">
        <v>451</v>
      </c>
      <c r="C262" s="6"/>
      <c r="D262" s="7" t="s">
        <v>14</v>
      </c>
      <c r="E262" s="65">
        <v>135500</v>
      </c>
      <c r="F262" s="44">
        <v>47</v>
      </c>
    </row>
    <row r="263" spans="1:6" ht="30">
      <c r="A263" s="7" t="s">
        <v>1923</v>
      </c>
      <c r="B263" s="6" t="s">
        <v>452</v>
      </c>
      <c r="C263" s="6" t="s">
        <v>453</v>
      </c>
      <c r="D263" s="58">
        <v>11065</v>
      </c>
      <c r="E263" s="65">
        <v>7513135</v>
      </c>
      <c r="F263" s="7">
        <v>679</v>
      </c>
    </row>
    <row r="264" spans="1:6" ht="30">
      <c r="A264" s="7" t="s">
        <v>1923</v>
      </c>
      <c r="B264" s="6" t="s">
        <v>454</v>
      </c>
      <c r="C264" s="6" t="s">
        <v>455</v>
      </c>
      <c r="D264" s="7" t="s">
        <v>14</v>
      </c>
      <c r="E264" s="65">
        <v>2000000</v>
      </c>
      <c r="F264" s="7" t="s">
        <v>14</v>
      </c>
    </row>
    <row r="265" spans="1:6" ht="30">
      <c r="A265" s="7" t="s">
        <v>1924</v>
      </c>
      <c r="B265" s="6" t="s">
        <v>456</v>
      </c>
      <c r="C265" s="7" t="s">
        <v>1947</v>
      </c>
      <c r="D265" s="81">
        <v>1500</v>
      </c>
      <c r="E265" s="130">
        <v>15211418</v>
      </c>
      <c r="F265" s="39">
        <v>6379</v>
      </c>
    </row>
    <row r="266" spans="1:6" ht="30">
      <c r="A266" s="7" t="s">
        <v>1924</v>
      </c>
      <c r="B266" s="6" t="s">
        <v>1946</v>
      </c>
      <c r="C266" s="6" t="s">
        <v>1948</v>
      </c>
      <c r="D266" s="81">
        <v>1500</v>
      </c>
      <c r="E266" s="131"/>
      <c r="F266" s="133">
        <v>1936</v>
      </c>
    </row>
    <row r="267" spans="1:6" ht="30">
      <c r="A267" s="7" t="s">
        <v>1924</v>
      </c>
      <c r="B267" s="6" t="s">
        <v>1946</v>
      </c>
      <c r="C267" s="7" t="s">
        <v>1949</v>
      </c>
      <c r="D267" s="81">
        <v>2000</v>
      </c>
      <c r="E267" s="131"/>
      <c r="F267" s="134"/>
    </row>
    <row r="268" spans="1:6">
      <c r="A268" s="7" t="s">
        <v>1924</v>
      </c>
      <c r="B268" s="6" t="s">
        <v>457</v>
      </c>
      <c r="C268" s="7" t="s">
        <v>1950</v>
      </c>
      <c r="D268" s="81">
        <v>3500</v>
      </c>
      <c r="E268" s="132"/>
      <c r="F268" s="39">
        <v>85</v>
      </c>
    </row>
    <row r="269" spans="1:6" ht="75">
      <c r="A269" s="7" t="s">
        <v>1924</v>
      </c>
      <c r="B269" s="6" t="s">
        <v>458</v>
      </c>
      <c r="C269" s="6" t="s">
        <v>459</v>
      </c>
      <c r="D269" s="7" t="s">
        <v>1854</v>
      </c>
      <c r="E269" s="65">
        <v>1011088</v>
      </c>
      <c r="F269" s="44">
        <v>696</v>
      </c>
    </row>
    <row r="270" spans="1:6">
      <c r="A270" s="7" t="s">
        <v>1925</v>
      </c>
      <c r="B270" s="38" t="s">
        <v>460</v>
      </c>
      <c r="C270" s="37" t="s">
        <v>461</v>
      </c>
      <c r="D270" s="91">
        <v>4989</v>
      </c>
      <c r="E270" s="70">
        <v>1559174</v>
      </c>
      <c r="F270" s="105">
        <v>351</v>
      </c>
    </row>
    <row r="271" spans="1:6">
      <c r="A271" s="7" t="s">
        <v>1925</v>
      </c>
      <c r="B271" s="37" t="s">
        <v>462</v>
      </c>
      <c r="C271" s="37"/>
      <c r="D271" s="91">
        <v>1650</v>
      </c>
      <c r="E271" s="70">
        <v>49500</v>
      </c>
      <c r="F271" s="105">
        <v>30</v>
      </c>
    </row>
    <row r="272" spans="1:6">
      <c r="A272" s="7" t="s">
        <v>1925</v>
      </c>
      <c r="B272" s="37" t="s">
        <v>463</v>
      </c>
      <c r="C272" s="37" t="s">
        <v>464</v>
      </c>
      <c r="D272" s="91">
        <v>300</v>
      </c>
      <c r="E272" s="70">
        <v>47700</v>
      </c>
      <c r="F272" s="105">
        <v>159</v>
      </c>
    </row>
    <row r="273" spans="1:6">
      <c r="A273" s="7" t="s">
        <v>1925</v>
      </c>
      <c r="B273" s="37" t="s">
        <v>465</v>
      </c>
      <c r="C273" s="37"/>
      <c r="D273" s="40" t="s">
        <v>173</v>
      </c>
      <c r="E273" s="70">
        <v>435</v>
      </c>
      <c r="F273" s="105" t="s">
        <v>173</v>
      </c>
    </row>
    <row r="274" spans="1:6">
      <c r="A274" s="7" t="s">
        <v>1925</v>
      </c>
      <c r="B274" s="37" t="s">
        <v>466</v>
      </c>
      <c r="C274" s="37" t="s">
        <v>467</v>
      </c>
      <c r="D274" s="40" t="s">
        <v>1855</v>
      </c>
      <c r="E274" s="71">
        <v>900460</v>
      </c>
      <c r="F274" s="105">
        <v>6557</v>
      </c>
    </row>
    <row r="275" spans="1:6" ht="30">
      <c r="A275" s="7" t="s">
        <v>1944</v>
      </c>
      <c r="B275" s="6" t="s">
        <v>468</v>
      </c>
      <c r="C275" s="6" t="s">
        <v>469</v>
      </c>
      <c r="D275" s="79">
        <v>25.5</v>
      </c>
      <c r="E275" s="65">
        <v>13541</v>
      </c>
      <c r="F275" s="6" t="s">
        <v>173</v>
      </c>
    </row>
    <row r="276" spans="1:6">
      <c r="A276" s="7" t="s">
        <v>1944</v>
      </c>
      <c r="B276" s="6" t="s">
        <v>470</v>
      </c>
      <c r="C276" s="6" t="s">
        <v>471</v>
      </c>
      <c r="D276" s="79">
        <v>5.0999999999999996</v>
      </c>
      <c r="E276" s="135">
        <v>472507</v>
      </c>
      <c r="F276" s="6" t="s">
        <v>173</v>
      </c>
    </row>
    <row r="277" spans="1:6" ht="30">
      <c r="A277" s="7" t="s">
        <v>1944</v>
      </c>
      <c r="B277" s="6" t="s">
        <v>472</v>
      </c>
      <c r="C277" s="6" t="s">
        <v>473</v>
      </c>
      <c r="D277" s="79">
        <v>20.399999999999999</v>
      </c>
      <c r="E277" s="136"/>
      <c r="F277" s="6" t="s">
        <v>173</v>
      </c>
    </row>
    <row r="278" spans="1:6" ht="30">
      <c r="A278" s="7" t="s">
        <v>1944</v>
      </c>
      <c r="B278" s="6" t="s">
        <v>474</v>
      </c>
      <c r="C278" s="6" t="s">
        <v>475</v>
      </c>
      <c r="D278" s="79">
        <v>40.799999999999997</v>
      </c>
      <c r="E278" s="136"/>
      <c r="F278" s="6" t="s">
        <v>173</v>
      </c>
    </row>
    <row r="279" spans="1:6" ht="30">
      <c r="A279" s="7" t="s">
        <v>1944</v>
      </c>
      <c r="B279" s="6" t="s">
        <v>476</v>
      </c>
      <c r="C279" s="6" t="s">
        <v>477</v>
      </c>
      <c r="D279" s="79">
        <v>61.2</v>
      </c>
      <c r="E279" s="136"/>
      <c r="F279" s="6" t="s">
        <v>173</v>
      </c>
    </row>
    <row r="280" spans="1:6" ht="30">
      <c r="A280" s="7" t="s">
        <v>1944</v>
      </c>
      <c r="B280" s="6" t="s">
        <v>478</v>
      </c>
      <c r="C280" s="6" t="s">
        <v>479</v>
      </c>
      <c r="D280" s="79">
        <v>30</v>
      </c>
      <c r="E280" s="136"/>
      <c r="F280" s="6" t="s">
        <v>173</v>
      </c>
    </row>
    <row r="281" spans="1:6" ht="30">
      <c r="A281" s="7" t="s">
        <v>1944</v>
      </c>
      <c r="B281" s="6" t="s">
        <v>480</v>
      </c>
      <c r="C281" s="6" t="s">
        <v>481</v>
      </c>
      <c r="D281" s="79">
        <v>2.04</v>
      </c>
      <c r="E281" s="136"/>
      <c r="F281" s="6" t="s">
        <v>173</v>
      </c>
    </row>
    <row r="282" spans="1:6" ht="30">
      <c r="A282" s="7" t="s">
        <v>1944</v>
      </c>
      <c r="B282" s="6" t="s">
        <v>482</v>
      </c>
      <c r="C282" s="6" t="s">
        <v>481</v>
      </c>
      <c r="D282" s="79">
        <v>2.04</v>
      </c>
      <c r="E282" s="136"/>
      <c r="F282" s="6" t="s">
        <v>173</v>
      </c>
    </row>
    <row r="283" spans="1:6" ht="30">
      <c r="A283" s="7" t="s">
        <v>1944</v>
      </c>
      <c r="B283" s="6" t="s">
        <v>483</v>
      </c>
      <c r="C283" s="6" t="s">
        <v>481</v>
      </c>
      <c r="D283" s="79">
        <v>1</v>
      </c>
      <c r="E283" s="136"/>
      <c r="F283" s="6" t="s">
        <v>173</v>
      </c>
    </row>
    <row r="284" spans="1:6">
      <c r="A284" s="7" t="s">
        <v>1944</v>
      </c>
      <c r="B284" s="6" t="s">
        <v>484</v>
      </c>
      <c r="C284" s="6" t="s">
        <v>485</v>
      </c>
      <c r="D284" s="79">
        <v>51</v>
      </c>
      <c r="E284" s="136"/>
      <c r="F284" s="6" t="s">
        <v>173</v>
      </c>
    </row>
    <row r="285" spans="1:6">
      <c r="A285" s="7" t="s">
        <v>1944</v>
      </c>
      <c r="B285" s="6" t="s">
        <v>486</v>
      </c>
      <c r="C285" s="6" t="s">
        <v>487</v>
      </c>
      <c r="D285" s="79">
        <v>10.199999999999999</v>
      </c>
      <c r="E285" s="136"/>
      <c r="F285" s="6" t="s">
        <v>173</v>
      </c>
    </row>
    <row r="286" spans="1:6" ht="30">
      <c r="A286" s="7" t="s">
        <v>1944</v>
      </c>
      <c r="B286" s="6" t="s">
        <v>488</v>
      </c>
      <c r="C286" s="6" t="s">
        <v>489</v>
      </c>
      <c r="D286" s="79">
        <v>10.199999999999999</v>
      </c>
      <c r="E286" s="136"/>
      <c r="F286" s="6" t="s">
        <v>173</v>
      </c>
    </row>
    <row r="287" spans="1:6">
      <c r="A287" s="7" t="s">
        <v>1944</v>
      </c>
      <c r="B287" s="6" t="s">
        <v>490</v>
      </c>
      <c r="C287" s="6" t="s">
        <v>491</v>
      </c>
      <c r="D287" s="79">
        <v>10.199999999999999</v>
      </c>
      <c r="E287" s="136"/>
      <c r="F287" s="6" t="s">
        <v>173</v>
      </c>
    </row>
    <row r="288" spans="1:6">
      <c r="A288" s="7" t="s">
        <v>1944</v>
      </c>
      <c r="B288" s="6" t="s">
        <v>492</v>
      </c>
      <c r="C288" s="6" t="s">
        <v>493</v>
      </c>
      <c r="D288" s="79">
        <v>10.199999999999999</v>
      </c>
      <c r="E288" s="136"/>
      <c r="F288" s="6" t="s">
        <v>173</v>
      </c>
    </row>
    <row r="289" spans="1:6" ht="30">
      <c r="A289" s="7" t="s">
        <v>1944</v>
      </c>
      <c r="B289" s="6" t="s">
        <v>494</v>
      </c>
      <c r="C289" s="6" t="s">
        <v>495</v>
      </c>
      <c r="D289" s="79">
        <v>13.5</v>
      </c>
      <c r="E289" s="136"/>
      <c r="F289" s="6" t="s">
        <v>173</v>
      </c>
    </row>
    <row r="290" spans="1:6" ht="45">
      <c r="A290" s="7" t="s">
        <v>1944</v>
      </c>
      <c r="B290" s="6" t="s">
        <v>496</v>
      </c>
      <c r="C290" s="6" t="s">
        <v>497</v>
      </c>
      <c r="D290" s="79">
        <v>75</v>
      </c>
      <c r="E290" s="136"/>
      <c r="F290" s="6" t="s">
        <v>173</v>
      </c>
    </row>
    <row r="291" spans="1:6" ht="30">
      <c r="A291" s="7" t="s">
        <v>1944</v>
      </c>
      <c r="B291" s="6" t="s">
        <v>498</v>
      </c>
      <c r="C291" s="6" t="s">
        <v>499</v>
      </c>
      <c r="D291" s="79">
        <v>75</v>
      </c>
      <c r="E291" s="136"/>
      <c r="F291" s="6" t="s">
        <v>173</v>
      </c>
    </row>
    <row r="292" spans="1:6" ht="30">
      <c r="A292" s="7" t="s">
        <v>1944</v>
      </c>
      <c r="B292" s="6" t="s">
        <v>500</v>
      </c>
      <c r="C292" s="6" t="s">
        <v>501</v>
      </c>
      <c r="D292" s="79">
        <v>65</v>
      </c>
      <c r="E292" s="136"/>
      <c r="F292" s="6" t="s">
        <v>173</v>
      </c>
    </row>
    <row r="293" spans="1:6" ht="30">
      <c r="A293" s="7" t="s">
        <v>1944</v>
      </c>
      <c r="B293" s="6" t="s">
        <v>502</v>
      </c>
      <c r="C293" s="6" t="s">
        <v>503</v>
      </c>
      <c r="D293" s="79">
        <v>75</v>
      </c>
      <c r="E293" s="136"/>
      <c r="F293" s="6" t="s">
        <v>173</v>
      </c>
    </row>
    <row r="294" spans="1:6" ht="30">
      <c r="A294" s="7" t="s">
        <v>1944</v>
      </c>
      <c r="B294" s="6" t="s">
        <v>504</v>
      </c>
      <c r="C294" s="6" t="s">
        <v>505</v>
      </c>
      <c r="D294" s="79">
        <v>255</v>
      </c>
      <c r="E294" s="136"/>
      <c r="F294" s="6" t="s">
        <v>173</v>
      </c>
    </row>
    <row r="295" spans="1:6" ht="30">
      <c r="A295" s="7" t="s">
        <v>1944</v>
      </c>
      <c r="B295" s="6" t="s">
        <v>506</v>
      </c>
      <c r="C295" s="6" t="s">
        <v>507</v>
      </c>
      <c r="D295" s="79">
        <v>51</v>
      </c>
      <c r="E295" s="136"/>
      <c r="F295" s="6" t="s">
        <v>173</v>
      </c>
    </row>
    <row r="296" spans="1:6">
      <c r="A296" s="7" t="s">
        <v>1944</v>
      </c>
      <c r="B296" s="6" t="s">
        <v>508</v>
      </c>
      <c r="C296" s="6" t="s">
        <v>509</v>
      </c>
      <c r="D296" s="79">
        <v>5.0999999999999996</v>
      </c>
      <c r="E296" s="136"/>
      <c r="F296" s="6" t="s">
        <v>173</v>
      </c>
    </row>
    <row r="297" spans="1:6">
      <c r="A297" s="7" t="s">
        <v>1944</v>
      </c>
      <c r="B297" s="6" t="s">
        <v>510</v>
      </c>
      <c r="C297" s="6" t="s">
        <v>511</v>
      </c>
      <c r="D297" s="79">
        <v>5.0999999999999996</v>
      </c>
      <c r="E297" s="136"/>
      <c r="F297" s="6" t="s">
        <v>173</v>
      </c>
    </row>
    <row r="298" spans="1:6" ht="30">
      <c r="A298" s="7" t="s">
        <v>1944</v>
      </c>
      <c r="B298" s="6" t="s">
        <v>512</v>
      </c>
      <c r="C298" s="6" t="s">
        <v>513</v>
      </c>
      <c r="D298" s="79">
        <v>51</v>
      </c>
      <c r="E298" s="136"/>
      <c r="F298" s="6" t="s">
        <v>173</v>
      </c>
    </row>
    <row r="299" spans="1:6">
      <c r="A299" s="7" t="s">
        <v>1944</v>
      </c>
      <c r="B299" s="6" t="s">
        <v>514</v>
      </c>
      <c r="C299" s="6" t="s">
        <v>515</v>
      </c>
      <c r="D299" s="79">
        <v>51</v>
      </c>
      <c r="E299" s="136"/>
      <c r="F299" s="6" t="s">
        <v>173</v>
      </c>
    </row>
    <row r="300" spans="1:6">
      <c r="A300" s="7" t="s">
        <v>1944</v>
      </c>
      <c r="B300" s="6" t="s">
        <v>516</v>
      </c>
      <c r="C300" s="6" t="s">
        <v>517</v>
      </c>
      <c r="D300" s="79">
        <v>75</v>
      </c>
      <c r="E300" s="136"/>
      <c r="F300" s="6" t="s">
        <v>173</v>
      </c>
    </row>
    <row r="301" spans="1:6" ht="30">
      <c r="A301" s="7" t="s">
        <v>1944</v>
      </c>
      <c r="B301" s="6" t="s">
        <v>518</v>
      </c>
      <c r="C301" s="6" t="s">
        <v>519</v>
      </c>
      <c r="D301" s="79">
        <v>765</v>
      </c>
      <c r="E301" s="136"/>
      <c r="F301" s="6" t="s">
        <v>173</v>
      </c>
    </row>
    <row r="302" spans="1:6" ht="30">
      <c r="A302" s="7" t="s">
        <v>1944</v>
      </c>
      <c r="B302" s="6" t="s">
        <v>520</v>
      </c>
      <c r="C302" s="6" t="s">
        <v>521</v>
      </c>
      <c r="D302" s="79">
        <v>51</v>
      </c>
      <c r="E302" s="136"/>
      <c r="F302" s="6" t="s">
        <v>173</v>
      </c>
    </row>
    <row r="303" spans="1:6" ht="30">
      <c r="A303" s="7" t="s">
        <v>1944</v>
      </c>
      <c r="B303" s="6" t="s">
        <v>522</v>
      </c>
      <c r="C303" s="6" t="s">
        <v>523</v>
      </c>
      <c r="D303" s="79">
        <v>51</v>
      </c>
      <c r="E303" s="136"/>
      <c r="F303" s="6" t="s">
        <v>173</v>
      </c>
    </row>
    <row r="304" spans="1:6" ht="45">
      <c r="A304" s="7" t="s">
        <v>1944</v>
      </c>
      <c r="B304" s="6" t="s">
        <v>524</v>
      </c>
      <c r="C304" s="6" t="s">
        <v>525</v>
      </c>
      <c r="D304" s="79">
        <v>765</v>
      </c>
      <c r="E304" s="136"/>
      <c r="F304" s="6" t="s">
        <v>173</v>
      </c>
    </row>
    <row r="305" spans="1:6">
      <c r="A305" s="7" t="s">
        <v>1944</v>
      </c>
      <c r="B305" s="6" t="s">
        <v>526</v>
      </c>
      <c r="C305" s="6" t="s">
        <v>527</v>
      </c>
      <c r="D305" s="79">
        <v>13</v>
      </c>
      <c r="E305" s="136"/>
      <c r="F305" s="6" t="s">
        <v>173</v>
      </c>
    </row>
    <row r="306" spans="1:6" ht="30">
      <c r="A306" s="7" t="s">
        <v>1944</v>
      </c>
      <c r="B306" s="6" t="s">
        <v>528</v>
      </c>
      <c r="C306" s="6" t="s">
        <v>529</v>
      </c>
      <c r="D306" s="79">
        <v>10.199999999999999</v>
      </c>
      <c r="E306" s="136"/>
      <c r="F306" s="6" t="s">
        <v>173</v>
      </c>
    </row>
    <row r="307" spans="1:6">
      <c r="A307" s="7" t="s">
        <v>1944</v>
      </c>
      <c r="B307" s="6" t="s">
        <v>530</v>
      </c>
      <c r="C307" s="6" t="s">
        <v>531</v>
      </c>
      <c r="D307" s="79">
        <v>1.02</v>
      </c>
      <c r="E307" s="136"/>
      <c r="F307" s="6" t="s">
        <v>173</v>
      </c>
    </row>
    <row r="308" spans="1:6" ht="30">
      <c r="A308" s="7" t="s">
        <v>1944</v>
      </c>
      <c r="B308" s="6" t="s">
        <v>530</v>
      </c>
      <c r="C308" s="6" t="s">
        <v>532</v>
      </c>
      <c r="D308" s="79">
        <v>2.04</v>
      </c>
      <c r="E308" s="136"/>
      <c r="F308" s="6" t="s">
        <v>173</v>
      </c>
    </row>
    <row r="309" spans="1:6">
      <c r="A309" s="7" t="s">
        <v>1944</v>
      </c>
      <c r="B309" s="6" t="s">
        <v>533</v>
      </c>
      <c r="C309" s="6" t="s">
        <v>534</v>
      </c>
      <c r="D309" s="79">
        <v>1.02</v>
      </c>
      <c r="E309" s="136"/>
      <c r="F309" s="6" t="s">
        <v>173</v>
      </c>
    </row>
    <row r="310" spans="1:6">
      <c r="A310" s="7" t="s">
        <v>1944</v>
      </c>
      <c r="B310" s="6" t="s">
        <v>535</v>
      </c>
      <c r="C310" s="6" t="s">
        <v>536</v>
      </c>
      <c r="D310" s="79">
        <v>2.04</v>
      </c>
      <c r="E310" s="136"/>
      <c r="F310" s="6" t="s">
        <v>173</v>
      </c>
    </row>
    <row r="311" spans="1:6">
      <c r="A311" s="7" t="s">
        <v>1944</v>
      </c>
      <c r="B311" s="6" t="s">
        <v>537</v>
      </c>
      <c r="C311" s="6" t="s">
        <v>538</v>
      </c>
      <c r="D311" s="79">
        <v>5.0999999999999996</v>
      </c>
      <c r="E311" s="136"/>
      <c r="F311" s="6" t="s">
        <v>173</v>
      </c>
    </row>
    <row r="312" spans="1:6">
      <c r="A312" s="7" t="s">
        <v>1944</v>
      </c>
      <c r="B312" s="6" t="s">
        <v>539</v>
      </c>
      <c r="C312" s="6" t="s">
        <v>540</v>
      </c>
      <c r="D312" s="16" t="s">
        <v>1856</v>
      </c>
      <c r="E312" s="137"/>
      <c r="F312" s="6" t="s">
        <v>173</v>
      </c>
    </row>
    <row r="313" spans="1:6">
      <c r="A313" s="7" t="s">
        <v>1944</v>
      </c>
      <c r="B313" s="6" t="s">
        <v>541</v>
      </c>
      <c r="C313" s="114" t="s">
        <v>2040</v>
      </c>
      <c r="D313" s="6" t="s">
        <v>173</v>
      </c>
      <c r="E313" s="65">
        <v>734740</v>
      </c>
      <c r="F313" s="6" t="s">
        <v>173</v>
      </c>
    </row>
    <row r="314" spans="1:6">
      <c r="A314" s="7" t="s">
        <v>1944</v>
      </c>
      <c r="B314" s="6" t="s">
        <v>2041</v>
      </c>
      <c r="C314" s="115"/>
      <c r="D314" s="6" t="s">
        <v>173</v>
      </c>
      <c r="E314" s="65">
        <v>104629</v>
      </c>
      <c r="F314" s="6" t="s">
        <v>173</v>
      </c>
    </row>
    <row r="315" spans="1:6" ht="45">
      <c r="A315" s="7" t="s">
        <v>1926</v>
      </c>
      <c r="B315" s="5" t="s">
        <v>542</v>
      </c>
      <c r="C315" s="5" t="s">
        <v>2042</v>
      </c>
      <c r="D315" s="5" t="s">
        <v>1857</v>
      </c>
      <c r="E315" s="72">
        <v>72750</v>
      </c>
      <c r="F315" s="41">
        <v>54</v>
      </c>
    </row>
    <row r="316" spans="1:6" ht="45">
      <c r="A316" s="7" t="s">
        <v>1926</v>
      </c>
      <c r="B316" s="5" t="s">
        <v>543</v>
      </c>
      <c r="C316" s="5" t="s">
        <v>544</v>
      </c>
      <c r="D316" s="5" t="s">
        <v>1858</v>
      </c>
      <c r="E316" s="72">
        <v>1934242</v>
      </c>
      <c r="F316" s="41">
        <v>1190</v>
      </c>
    </row>
    <row r="317" spans="1:6" ht="45">
      <c r="A317" s="7" t="s">
        <v>1926</v>
      </c>
      <c r="B317" s="5" t="s">
        <v>545</v>
      </c>
      <c r="C317" s="5" t="s">
        <v>546</v>
      </c>
      <c r="D317" s="5" t="s">
        <v>1859</v>
      </c>
      <c r="E317" s="72">
        <v>3996425</v>
      </c>
      <c r="F317" s="41">
        <v>3842</v>
      </c>
    </row>
    <row r="318" spans="1:6" ht="30">
      <c r="A318" s="7" t="s">
        <v>1926</v>
      </c>
      <c r="B318" s="5" t="s">
        <v>547</v>
      </c>
      <c r="C318" s="5" t="s">
        <v>548</v>
      </c>
      <c r="D318" s="5" t="s">
        <v>1860</v>
      </c>
      <c r="E318" s="72">
        <v>1003125</v>
      </c>
      <c r="F318" s="41">
        <v>1200</v>
      </c>
    </row>
    <row r="319" spans="1:6" ht="45">
      <c r="A319" s="7" t="s">
        <v>1926</v>
      </c>
      <c r="B319" s="5" t="s">
        <v>2043</v>
      </c>
      <c r="C319" s="5" t="s">
        <v>549</v>
      </c>
      <c r="D319" s="5" t="s">
        <v>1861</v>
      </c>
      <c r="E319" s="72">
        <v>701408</v>
      </c>
      <c r="F319" s="41">
        <v>5500</v>
      </c>
    </row>
    <row r="320" spans="1:6" ht="45">
      <c r="A320" s="7" t="s">
        <v>1926</v>
      </c>
      <c r="B320" s="5" t="s">
        <v>550</v>
      </c>
      <c r="C320" s="5" t="s">
        <v>551</v>
      </c>
      <c r="D320" s="5" t="s">
        <v>1862</v>
      </c>
      <c r="E320" s="72">
        <v>380714</v>
      </c>
      <c r="F320" s="5">
        <v>100</v>
      </c>
    </row>
    <row r="321" spans="1:6" ht="135">
      <c r="A321" s="7" t="s">
        <v>1926</v>
      </c>
      <c r="B321" s="5" t="s">
        <v>552</v>
      </c>
      <c r="C321" s="5" t="s">
        <v>554</v>
      </c>
      <c r="D321" s="5" t="s">
        <v>1863</v>
      </c>
      <c r="E321" s="72">
        <v>10761898.439999999</v>
      </c>
      <c r="F321" s="5" t="s">
        <v>553</v>
      </c>
    </row>
    <row r="322" spans="1:6" ht="75">
      <c r="A322" s="7" t="s">
        <v>1926</v>
      </c>
      <c r="B322" s="5" t="s">
        <v>555</v>
      </c>
      <c r="C322" s="5" t="s">
        <v>556</v>
      </c>
      <c r="D322" s="5" t="s">
        <v>1864</v>
      </c>
      <c r="E322" s="72">
        <v>5640.84</v>
      </c>
      <c r="F322" s="5">
        <v>447</v>
      </c>
    </row>
    <row r="323" spans="1:6" ht="30">
      <c r="A323" s="7" t="s">
        <v>1926</v>
      </c>
      <c r="B323" s="5" t="s">
        <v>557</v>
      </c>
      <c r="C323" s="5" t="s">
        <v>559</v>
      </c>
      <c r="D323" s="5" t="s">
        <v>558</v>
      </c>
      <c r="E323" s="72">
        <v>0</v>
      </c>
      <c r="F323" s="5">
        <v>0</v>
      </c>
    </row>
    <row r="324" spans="1:6" ht="45">
      <c r="A324" s="7" t="s">
        <v>1926</v>
      </c>
      <c r="B324" s="5" t="s">
        <v>560</v>
      </c>
      <c r="C324" s="5" t="s">
        <v>562</v>
      </c>
      <c r="D324" s="5" t="s">
        <v>561</v>
      </c>
      <c r="E324" s="72">
        <v>0</v>
      </c>
      <c r="F324" s="5">
        <v>0</v>
      </c>
    </row>
    <row r="325" spans="1:6" ht="60">
      <c r="A325" s="7" t="s">
        <v>1926</v>
      </c>
      <c r="B325" s="5" t="s">
        <v>563</v>
      </c>
      <c r="C325" s="5" t="s">
        <v>566</v>
      </c>
      <c r="D325" s="5" t="s">
        <v>564</v>
      </c>
      <c r="E325" s="72">
        <v>194264.48</v>
      </c>
      <c r="F325" s="42" t="s">
        <v>565</v>
      </c>
    </row>
    <row r="326" spans="1:6" ht="30">
      <c r="A326" s="7" t="s">
        <v>1926</v>
      </c>
      <c r="B326" s="5" t="s">
        <v>567</v>
      </c>
      <c r="C326" s="5" t="s">
        <v>568</v>
      </c>
      <c r="D326" s="43">
        <v>10</v>
      </c>
      <c r="E326" s="72">
        <v>1880</v>
      </c>
      <c r="F326" s="5">
        <v>188</v>
      </c>
    </row>
    <row r="327" spans="1:6" ht="30">
      <c r="A327" s="7" t="s">
        <v>1926</v>
      </c>
      <c r="B327" s="5" t="s">
        <v>2044</v>
      </c>
      <c r="C327" s="5" t="s">
        <v>569</v>
      </c>
      <c r="D327" s="17">
        <v>10</v>
      </c>
      <c r="E327" s="72">
        <v>5710</v>
      </c>
      <c r="F327" s="5">
        <v>571</v>
      </c>
    </row>
    <row r="328" spans="1:6" ht="60">
      <c r="A328" s="7" t="s">
        <v>1926</v>
      </c>
      <c r="B328" s="5" t="s">
        <v>2045</v>
      </c>
      <c r="C328" s="5" t="s">
        <v>570</v>
      </c>
      <c r="D328" s="5" t="s">
        <v>1865</v>
      </c>
      <c r="E328" s="72">
        <v>10146.06</v>
      </c>
      <c r="F328" s="41">
        <v>700</v>
      </c>
    </row>
    <row r="329" spans="1:6" ht="45">
      <c r="A329" s="7" t="s">
        <v>1926</v>
      </c>
      <c r="B329" s="5" t="s">
        <v>571</v>
      </c>
      <c r="C329" s="5" t="s">
        <v>572</v>
      </c>
      <c r="D329" s="5" t="s">
        <v>1866</v>
      </c>
      <c r="E329" s="72">
        <v>2854162</v>
      </c>
      <c r="F329" s="41">
        <v>328582</v>
      </c>
    </row>
    <row r="330" spans="1:6" ht="30">
      <c r="A330" s="7" t="s">
        <v>1926</v>
      </c>
      <c r="B330" s="5" t="s">
        <v>573</v>
      </c>
      <c r="C330" s="5" t="s">
        <v>574</v>
      </c>
      <c r="D330" s="5" t="s">
        <v>1867</v>
      </c>
      <c r="E330" s="72">
        <v>33608</v>
      </c>
      <c r="F330" s="41">
        <v>122</v>
      </c>
    </row>
    <row r="331" spans="1:6">
      <c r="A331" s="7" t="s">
        <v>1926</v>
      </c>
      <c r="B331" s="5" t="s">
        <v>575</v>
      </c>
      <c r="C331" s="5" t="s">
        <v>576</v>
      </c>
      <c r="D331" s="5" t="s">
        <v>1868</v>
      </c>
      <c r="E331" s="72">
        <v>1387225</v>
      </c>
      <c r="F331" s="41">
        <v>12499</v>
      </c>
    </row>
    <row r="332" spans="1:6" ht="30">
      <c r="A332" s="7" t="s">
        <v>1927</v>
      </c>
      <c r="B332" s="18" t="s">
        <v>577</v>
      </c>
      <c r="C332" s="11" t="s">
        <v>578</v>
      </c>
      <c r="D332" s="92">
        <v>10</v>
      </c>
      <c r="E332" s="73">
        <v>770447</v>
      </c>
      <c r="F332" s="44">
        <v>76956</v>
      </c>
    </row>
    <row r="333" spans="1:6" ht="30">
      <c r="A333" s="7" t="s">
        <v>1927</v>
      </c>
      <c r="B333" s="18" t="s">
        <v>579</v>
      </c>
      <c r="C333" s="11" t="s">
        <v>580</v>
      </c>
      <c r="D333" s="92">
        <v>10</v>
      </c>
      <c r="E333" s="73">
        <v>390</v>
      </c>
      <c r="F333" s="44">
        <v>36</v>
      </c>
    </row>
    <row r="334" spans="1:6" ht="30">
      <c r="A334" s="7" t="s">
        <v>1927</v>
      </c>
      <c r="B334" s="18" t="s">
        <v>581</v>
      </c>
      <c r="C334" s="11" t="s">
        <v>582</v>
      </c>
      <c r="D334" s="92">
        <v>50</v>
      </c>
      <c r="E334" s="73">
        <v>68100</v>
      </c>
      <c r="F334" s="45">
        <v>1362</v>
      </c>
    </row>
    <row r="335" spans="1:6" ht="30">
      <c r="A335" s="7" t="s">
        <v>1927</v>
      </c>
      <c r="B335" s="18" t="s">
        <v>583</v>
      </c>
      <c r="C335" s="11" t="s">
        <v>584</v>
      </c>
      <c r="D335" s="92">
        <v>250</v>
      </c>
      <c r="E335" s="73">
        <v>27750</v>
      </c>
      <c r="F335" s="45">
        <v>11</v>
      </c>
    </row>
    <row r="336" spans="1:6">
      <c r="A336" s="7" t="s">
        <v>1927</v>
      </c>
      <c r="B336" s="7" t="s">
        <v>585</v>
      </c>
      <c r="C336" s="6" t="s">
        <v>1945</v>
      </c>
      <c r="D336" s="6" t="s">
        <v>586</v>
      </c>
      <c r="E336" s="73">
        <v>320682</v>
      </c>
      <c r="F336" s="44">
        <v>9</v>
      </c>
    </row>
    <row r="337" spans="1:6" ht="30">
      <c r="A337" s="7" t="s">
        <v>1927</v>
      </c>
      <c r="B337" s="7" t="s">
        <v>1951</v>
      </c>
      <c r="C337" s="6" t="s">
        <v>588</v>
      </c>
      <c r="D337" s="6" t="s">
        <v>587</v>
      </c>
      <c r="E337" s="73">
        <v>799899</v>
      </c>
      <c r="F337" s="44">
        <v>4</v>
      </c>
    </row>
    <row r="338" spans="1:6" ht="30">
      <c r="A338" s="7" t="s">
        <v>1927</v>
      </c>
      <c r="B338" s="7" t="s">
        <v>589</v>
      </c>
      <c r="C338" s="6" t="s">
        <v>1952</v>
      </c>
      <c r="D338" s="7" t="s">
        <v>1869</v>
      </c>
      <c r="E338" s="73">
        <v>102006827</v>
      </c>
      <c r="F338" s="45" t="s">
        <v>173</v>
      </c>
    </row>
    <row r="339" spans="1:6" ht="45">
      <c r="A339" s="7" t="s">
        <v>1927</v>
      </c>
      <c r="B339" s="7" t="s">
        <v>590</v>
      </c>
      <c r="C339" s="6" t="s">
        <v>2007</v>
      </c>
      <c r="D339" s="7" t="s">
        <v>1870</v>
      </c>
      <c r="E339" s="73">
        <v>5816250</v>
      </c>
      <c r="F339" s="45" t="s">
        <v>173</v>
      </c>
    </row>
    <row r="340" spans="1:6">
      <c r="A340" s="7" t="s">
        <v>1929</v>
      </c>
      <c r="B340" s="6" t="s">
        <v>591</v>
      </c>
      <c r="C340" s="6" t="s">
        <v>592</v>
      </c>
      <c r="D340" s="29" t="s">
        <v>2103</v>
      </c>
      <c r="E340" s="73">
        <v>51124000</v>
      </c>
      <c r="F340" s="104">
        <v>1258887</v>
      </c>
    </row>
    <row r="341" spans="1:6" ht="33" customHeight="1">
      <c r="A341" s="7" t="s">
        <v>1929</v>
      </c>
      <c r="B341" s="6" t="s">
        <v>593</v>
      </c>
      <c r="C341" s="6" t="s">
        <v>594</v>
      </c>
      <c r="D341" s="29">
        <v>500</v>
      </c>
      <c r="E341" s="73">
        <f>SUM(D341*F341)</f>
        <v>106500</v>
      </c>
      <c r="F341" s="104">
        <v>213</v>
      </c>
    </row>
    <row r="342" spans="1:6">
      <c r="A342" s="7" t="s">
        <v>1929</v>
      </c>
      <c r="B342" s="6" t="s">
        <v>595</v>
      </c>
      <c r="C342" s="6" t="s">
        <v>596</v>
      </c>
      <c r="D342" s="29">
        <v>12</v>
      </c>
      <c r="E342" s="73">
        <f>SUM(D342*F342)</f>
        <v>940776</v>
      </c>
      <c r="F342" s="104">
        <v>78398</v>
      </c>
    </row>
    <row r="343" spans="1:6">
      <c r="A343" s="7" t="s">
        <v>1929</v>
      </c>
      <c r="B343" s="6" t="s">
        <v>597</v>
      </c>
      <c r="C343" s="6" t="s">
        <v>598</v>
      </c>
      <c r="D343" s="29">
        <v>8</v>
      </c>
      <c r="E343" s="73">
        <f>SUM(D343*F343)</f>
        <v>10295272</v>
      </c>
      <c r="F343" s="104">
        <v>1286909</v>
      </c>
    </row>
    <row r="344" spans="1:6">
      <c r="A344" s="7" t="s">
        <v>1929</v>
      </c>
      <c r="B344" s="6" t="s">
        <v>599</v>
      </c>
      <c r="C344" s="6" t="s">
        <v>600</v>
      </c>
      <c r="D344" s="29">
        <v>360</v>
      </c>
      <c r="E344" s="73">
        <v>3527280</v>
      </c>
      <c r="F344" s="104">
        <v>9798</v>
      </c>
    </row>
    <row r="345" spans="1:6">
      <c r="A345" s="7" t="s">
        <v>1929</v>
      </c>
      <c r="B345" s="6" t="s">
        <v>601</v>
      </c>
      <c r="C345" s="6" t="s">
        <v>602</v>
      </c>
      <c r="D345" s="29">
        <v>255</v>
      </c>
      <c r="E345" s="73">
        <v>128010</v>
      </c>
      <c r="F345" s="104">
        <v>502</v>
      </c>
    </row>
    <row r="346" spans="1:6">
      <c r="A346" s="7" t="s">
        <v>1929</v>
      </c>
      <c r="B346" s="6" t="s">
        <v>603</v>
      </c>
      <c r="C346" s="6" t="s">
        <v>604</v>
      </c>
      <c r="D346" s="29">
        <v>300</v>
      </c>
      <c r="E346" s="73">
        <v>17472300</v>
      </c>
      <c r="F346" s="104">
        <v>58241</v>
      </c>
    </row>
    <row r="347" spans="1:6">
      <c r="A347" s="7" t="s">
        <v>1929</v>
      </c>
      <c r="B347" s="6" t="s">
        <v>605</v>
      </c>
      <c r="C347" s="6" t="s">
        <v>606</v>
      </c>
      <c r="D347" s="29">
        <v>330</v>
      </c>
      <c r="E347" s="73">
        <v>786060</v>
      </c>
      <c r="F347" s="104">
        <v>2382</v>
      </c>
    </row>
    <row r="348" spans="1:6">
      <c r="A348" s="7" t="s">
        <v>1929</v>
      </c>
      <c r="B348" s="6" t="s">
        <v>607</v>
      </c>
      <c r="C348" s="6" t="s">
        <v>608</v>
      </c>
      <c r="D348" s="29">
        <v>500</v>
      </c>
      <c r="E348" s="73">
        <v>6000</v>
      </c>
      <c r="F348" s="104">
        <v>12</v>
      </c>
    </row>
    <row r="349" spans="1:6">
      <c r="A349" s="7" t="s">
        <v>1929</v>
      </c>
      <c r="B349" s="6" t="s">
        <v>609</v>
      </c>
      <c r="C349" s="6" t="s">
        <v>610</v>
      </c>
      <c r="D349" s="29">
        <v>330</v>
      </c>
      <c r="E349" s="73">
        <v>102960</v>
      </c>
      <c r="F349" s="104">
        <v>312</v>
      </c>
    </row>
    <row r="350" spans="1:6" ht="30">
      <c r="A350" s="7" t="s">
        <v>1929</v>
      </c>
      <c r="B350" s="6" t="s">
        <v>611</v>
      </c>
      <c r="C350" s="6" t="s">
        <v>612</v>
      </c>
      <c r="D350" s="29">
        <v>500</v>
      </c>
      <c r="E350" s="73">
        <v>76000</v>
      </c>
      <c r="F350" s="104">
        <v>152</v>
      </c>
    </row>
    <row r="351" spans="1:6">
      <c r="A351" s="7" t="s">
        <v>1929</v>
      </c>
      <c r="B351" s="6" t="s">
        <v>613</v>
      </c>
      <c r="C351" s="6" t="s">
        <v>614</v>
      </c>
      <c r="D351" s="29">
        <v>330</v>
      </c>
      <c r="E351" s="73">
        <v>660</v>
      </c>
      <c r="F351" s="104">
        <v>2</v>
      </c>
    </row>
    <row r="352" spans="1:6">
      <c r="A352" s="7" t="s">
        <v>1929</v>
      </c>
      <c r="B352" s="6" t="s">
        <v>615</v>
      </c>
      <c r="C352" s="6" t="s">
        <v>616</v>
      </c>
      <c r="D352" s="29">
        <v>330</v>
      </c>
      <c r="E352" s="73">
        <v>101310</v>
      </c>
      <c r="F352" s="104">
        <v>307</v>
      </c>
    </row>
    <row r="353" spans="1:6" ht="30">
      <c r="A353" s="7" t="s">
        <v>1929</v>
      </c>
      <c r="B353" s="6" t="s">
        <v>617</v>
      </c>
      <c r="C353" s="6" t="s">
        <v>618</v>
      </c>
      <c r="D353" s="29">
        <v>330</v>
      </c>
      <c r="E353" s="73">
        <v>173580</v>
      </c>
      <c r="F353" s="104">
        <v>526</v>
      </c>
    </row>
    <row r="354" spans="1:6">
      <c r="A354" s="7" t="s">
        <v>1929</v>
      </c>
      <c r="B354" s="6" t="s">
        <v>619</v>
      </c>
      <c r="C354" s="6" t="s">
        <v>620</v>
      </c>
      <c r="D354" s="29">
        <v>500</v>
      </c>
      <c r="E354" s="73">
        <v>1000</v>
      </c>
      <c r="F354" s="104">
        <v>2</v>
      </c>
    </row>
    <row r="355" spans="1:6">
      <c r="A355" s="7" t="s">
        <v>1929</v>
      </c>
      <c r="B355" s="6" t="s">
        <v>621</v>
      </c>
      <c r="C355" s="6" t="s">
        <v>622</v>
      </c>
      <c r="D355" s="29">
        <v>150</v>
      </c>
      <c r="E355" s="73">
        <v>3600</v>
      </c>
      <c r="F355" s="104">
        <v>24</v>
      </c>
    </row>
    <row r="356" spans="1:6">
      <c r="A356" s="7" t="s">
        <v>1929</v>
      </c>
      <c r="B356" s="6" t="s">
        <v>623</v>
      </c>
      <c r="C356" s="6" t="s">
        <v>624</v>
      </c>
      <c r="D356" s="29">
        <v>150</v>
      </c>
      <c r="E356" s="73">
        <v>1755450</v>
      </c>
      <c r="F356" s="104">
        <v>11703</v>
      </c>
    </row>
    <row r="357" spans="1:6">
      <c r="A357" s="7" t="s">
        <v>1929</v>
      </c>
      <c r="B357" s="6" t="s">
        <v>625</v>
      </c>
      <c r="C357" s="6" t="s">
        <v>626</v>
      </c>
      <c r="D357" s="29">
        <v>150</v>
      </c>
      <c r="E357" s="73">
        <v>600</v>
      </c>
      <c r="F357" s="104">
        <v>4</v>
      </c>
    </row>
    <row r="358" spans="1:6">
      <c r="A358" s="7" t="s">
        <v>1929</v>
      </c>
      <c r="B358" s="6" t="s">
        <v>627</v>
      </c>
      <c r="C358" s="6" t="s">
        <v>628</v>
      </c>
      <c r="D358" s="29">
        <v>25</v>
      </c>
      <c r="E358" s="73">
        <v>318500</v>
      </c>
      <c r="F358" s="104">
        <v>12740</v>
      </c>
    </row>
    <row r="359" spans="1:6">
      <c r="A359" s="7" t="s">
        <v>1929</v>
      </c>
      <c r="B359" s="6" t="s">
        <v>629</v>
      </c>
      <c r="C359" s="6" t="s">
        <v>630</v>
      </c>
      <c r="D359" s="29">
        <v>25</v>
      </c>
      <c r="E359" s="73">
        <v>12000</v>
      </c>
      <c r="F359" s="104">
        <v>480</v>
      </c>
    </row>
    <row r="360" spans="1:6">
      <c r="A360" s="7" t="s">
        <v>1929</v>
      </c>
      <c r="B360" s="6" t="s">
        <v>631</v>
      </c>
      <c r="C360" s="6" t="s">
        <v>632</v>
      </c>
      <c r="D360" s="29">
        <v>25</v>
      </c>
      <c r="E360" s="73">
        <v>500</v>
      </c>
      <c r="F360" s="104">
        <v>20</v>
      </c>
    </row>
    <row r="361" spans="1:6">
      <c r="A361" s="7" t="s">
        <v>1929</v>
      </c>
      <c r="B361" s="6" t="s">
        <v>633</v>
      </c>
      <c r="C361" s="6" t="s">
        <v>634</v>
      </c>
      <c r="D361" s="29">
        <v>155</v>
      </c>
      <c r="E361" s="73">
        <v>76105</v>
      </c>
      <c r="F361" s="104">
        <v>491</v>
      </c>
    </row>
    <row r="362" spans="1:6">
      <c r="A362" s="7" t="s">
        <v>1929</v>
      </c>
      <c r="B362" s="6" t="s">
        <v>635</v>
      </c>
      <c r="C362" s="6" t="s">
        <v>636</v>
      </c>
      <c r="D362" s="29">
        <v>100</v>
      </c>
      <c r="E362" s="73">
        <v>4400</v>
      </c>
      <c r="F362" s="104">
        <v>44</v>
      </c>
    </row>
    <row r="363" spans="1:6">
      <c r="A363" s="7" t="s">
        <v>1929</v>
      </c>
      <c r="B363" s="6" t="s">
        <v>637</v>
      </c>
      <c r="C363" s="6" t="s">
        <v>638</v>
      </c>
      <c r="D363" s="29">
        <v>155</v>
      </c>
      <c r="E363" s="73">
        <v>3565</v>
      </c>
      <c r="F363" s="104">
        <v>23</v>
      </c>
    </row>
    <row r="364" spans="1:6" ht="30">
      <c r="A364" s="7" t="s">
        <v>1929</v>
      </c>
      <c r="B364" s="6" t="s">
        <v>639</v>
      </c>
      <c r="C364" s="6" t="s">
        <v>640</v>
      </c>
      <c r="D364" s="29">
        <v>155</v>
      </c>
      <c r="E364" s="73">
        <v>1240</v>
      </c>
      <c r="F364" s="104">
        <v>8</v>
      </c>
    </row>
    <row r="365" spans="1:6">
      <c r="A365" s="7" t="s">
        <v>1929</v>
      </c>
      <c r="B365" s="6" t="s">
        <v>641</v>
      </c>
      <c r="C365" s="6" t="s">
        <v>642</v>
      </c>
      <c r="D365" s="29">
        <v>130</v>
      </c>
      <c r="E365" s="73">
        <v>45630</v>
      </c>
      <c r="F365" s="104">
        <v>351</v>
      </c>
    </row>
    <row r="366" spans="1:6">
      <c r="A366" s="7" t="s">
        <v>1929</v>
      </c>
      <c r="B366" s="6" t="s">
        <v>643</v>
      </c>
      <c r="C366" s="6" t="s">
        <v>644</v>
      </c>
      <c r="D366" s="29">
        <v>155</v>
      </c>
      <c r="E366" s="73">
        <v>475.4969689822139</v>
      </c>
      <c r="F366" s="104">
        <v>3.0677223805304124</v>
      </c>
    </row>
    <row r="367" spans="1:6" ht="30">
      <c r="A367" s="7" t="s">
        <v>1929</v>
      </c>
      <c r="B367" s="6" t="s">
        <v>645</v>
      </c>
      <c r="C367" s="6" t="s">
        <v>646</v>
      </c>
      <c r="D367" s="29">
        <v>45</v>
      </c>
      <c r="E367" s="73">
        <v>3465</v>
      </c>
      <c r="F367" s="104">
        <v>77</v>
      </c>
    </row>
    <row r="368" spans="1:6" ht="30">
      <c r="A368" s="7" t="s">
        <v>1929</v>
      </c>
      <c r="B368" s="6" t="s">
        <v>647</v>
      </c>
      <c r="C368" s="6" t="s">
        <v>648</v>
      </c>
      <c r="D368" s="29">
        <v>52</v>
      </c>
      <c r="E368" s="73">
        <v>179816</v>
      </c>
      <c r="F368" s="104">
        <v>3458</v>
      </c>
    </row>
    <row r="369" spans="1:6" ht="30">
      <c r="A369" s="7" t="s">
        <v>1929</v>
      </c>
      <c r="B369" s="6" t="s">
        <v>649</v>
      </c>
      <c r="C369" s="6" t="s">
        <v>650</v>
      </c>
      <c r="D369" s="29">
        <v>55</v>
      </c>
      <c r="E369" s="73">
        <v>8195</v>
      </c>
      <c r="F369" s="104">
        <v>149</v>
      </c>
    </row>
    <row r="370" spans="1:6" ht="30">
      <c r="A370" s="7" t="s">
        <v>1929</v>
      </c>
      <c r="B370" s="6" t="s">
        <v>651</v>
      </c>
      <c r="C370" s="6" t="s">
        <v>652</v>
      </c>
      <c r="D370" s="29">
        <v>25</v>
      </c>
      <c r="E370" s="73">
        <v>11000</v>
      </c>
      <c r="F370" s="104">
        <v>440</v>
      </c>
    </row>
    <row r="371" spans="1:6">
      <c r="A371" s="7" t="s">
        <v>1929</v>
      </c>
      <c r="B371" s="6" t="s">
        <v>653</v>
      </c>
      <c r="C371" s="6" t="s">
        <v>654</v>
      </c>
      <c r="D371" s="29">
        <v>25</v>
      </c>
      <c r="E371" s="73">
        <v>133300</v>
      </c>
      <c r="F371" s="104">
        <v>5332</v>
      </c>
    </row>
    <row r="372" spans="1:6" ht="30">
      <c r="A372" s="7" t="s">
        <v>1929</v>
      </c>
      <c r="B372" s="6" t="s">
        <v>655</v>
      </c>
      <c r="C372" s="6" t="s">
        <v>656</v>
      </c>
      <c r="D372" s="29">
        <v>65</v>
      </c>
      <c r="E372" s="73">
        <v>46670</v>
      </c>
      <c r="F372" s="104">
        <v>718</v>
      </c>
    </row>
    <row r="373" spans="1:6" ht="30">
      <c r="A373" s="7" t="s">
        <v>1929</v>
      </c>
      <c r="B373" s="6" t="s">
        <v>657</v>
      </c>
      <c r="C373" s="6" t="s">
        <v>658</v>
      </c>
      <c r="D373" s="29">
        <v>35</v>
      </c>
      <c r="E373" s="73">
        <v>49315</v>
      </c>
      <c r="F373" s="104">
        <v>1409</v>
      </c>
    </row>
    <row r="374" spans="1:6">
      <c r="A374" s="7" t="s">
        <v>1929</v>
      </c>
      <c r="B374" s="6" t="s">
        <v>659</v>
      </c>
      <c r="C374" s="6" t="s">
        <v>660</v>
      </c>
      <c r="D374" s="29">
        <v>35</v>
      </c>
      <c r="E374" s="73">
        <v>603435</v>
      </c>
      <c r="F374" s="104">
        <v>17241</v>
      </c>
    </row>
    <row r="375" spans="1:6" ht="30">
      <c r="A375" s="7" t="s">
        <v>1929</v>
      </c>
      <c r="B375" s="6" t="s">
        <v>661</v>
      </c>
      <c r="C375" s="6" t="s">
        <v>662</v>
      </c>
      <c r="D375" s="29">
        <v>65</v>
      </c>
      <c r="E375" s="73">
        <v>50505</v>
      </c>
      <c r="F375" s="104">
        <v>777</v>
      </c>
    </row>
    <row r="376" spans="1:6" ht="30">
      <c r="A376" s="7" t="s">
        <v>1929</v>
      </c>
      <c r="B376" s="6" t="s">
        <v>663</v>
      </c>
      <c r="C376" s="6" t="s">
        <v>664</v>
      </c>
      <c r="D376" s="29">
        <v>35</v>
      </c>
      <c r="E376" s="73">
        <v>30975</v>
      </c>
      <c r="F376" s="104">
        <v>885</v>
      </c>
    </row>
    <row r="377" spans="1:6" ht="30">
      <c r="A377" s="7" t="s">
        <v>1929</v>
      </c>
      <c r="B377" s="6" t="s">
        <v>665</v>
      </c>
      <c r="C377" s="6" t="s">
        <v>666</v>
      </c>
      <c r="D377" s="29">
        <v>35</v>
      </c>
      <c r="E377" s="73">
        <v>321230</v>
      </c>
      <c r="F377" s="104">
        <v>9178</v>
      </c>
    </row>
    <row r="378" spans="1:6" ht="30">
      <c r="A378" s="7" t="s">
        <v>1929</v>
      </c>
      <c r="B378" s="6" t="s">
        <v>667</v>
      </c>
      <c r="C378" s="6" t="s">
        <v>668</v>
      </c>
      <c r="D378" s="29">
        <v>75</v>
      </c>
      <c r="E378" s="73">
        <v>28200</v>
      </c>
      <c r="F378" s="104">
        <v>376</v>
      </c>
    </row>
    <row r="379" spans="1:6" ht="30">
      <c r="A379" s="7" t="s">
        <v>1929</v>
      </c>
      <c r="B379" s="6" t="s">
        <v>669</v>
      </c>
      <c r="C379" s="6" t="s">
        <v>670</v>
      </c>
      <c r="D379" s="29">
        <v>45</v>
      </c>
      <c r="E379" s="73">
        <v>15930</v>
      </c>
      <c r="F379" s="104">
        <v>354</v>
      </c>
    </row>
    <row r="380" spans="1:6" ht="30">
      <c r="A380" s="7" t="s">
        <v>1929</v>
      </c>
      <c r="B380" s="6" t="s">
        <v>671</v>
      </c>
      <c r="C380" s="6" t="s">
        <v>672</v>
      </c>
      <c r="D380" s="29">
        <v>45</v>
      </c>
      <c r="E380" s="73">
        <v>115560</v>
      </c>
      <c r="F380" s="104">
        <v>2568</v>
      </c>
    </row>
    <row r="381" spans="1:6" ht="45">
      <c r="A381" s="7" t="s">
        <v>1929</v>
      </c>
      <c r="B381" s="6" t="s">
        <v>673</v>
      </c>
      <c r="C381" s="6" t="s">
        <v>674</v>
      </c>
      <c r="D381" s="29">
        <v>15</v>
      </c>
      <c r="E381" s="73">
        <v>180</v>
      </c>
      <c r="F381" s="104">
        <v>12</v>
      </c>
    </row>
    <row r="382" spans="1:6" ht="45">
      <c r="A382" s="7" t="s">
        <v>1929</v>
      </c>
      <c r="B382" s="6" t="s">
        <v>675</v>
      </c>
      <c r="C382" s="6" t="s">
        <v>676</v>
      </c>
      <c r="D382" s="29">
        <v>15</v>
      </c>
      <c r="E382" s="73">
        <v>4290</v>
      </c>
      <c r="F382" s="104">
        <v>286</v>
      </c>
    </row>
    <row r="383" spans="1:6" ht="30">
      <c r="A383" s="7" t="s">
        <v>1929</v>
      </c>
      <c r="B383" s="6" t="s">
        <v>677</v>
      </c>
      <c r="C383" s="6" t="s">
        <v>678</v>
      </c>
      <c r="D383" s="29">
        <v>15</v>
      </c>
      <c r="E383" s="73">
        <v>1755</v>
      </c>
      <c r="F383" s="104">
        <v>117</v>
      </c>
    </row>
    <row r="384" spans="1:6">
      <c r="A384" s="7" t="s">
        <v>1929</v>
      </c>
      <c r="B384" s="6" t="s">
        <v>679</v>
      </c>
      <c r="C384" s="6" t="s">
        <v>680</v>
      </c>
      <c r="D384" s="29">
        <v>15</v>
      </c>
      <c r="E384" s="73">
        <v>21015</v>
      </c>
      <c r="F384" s="104">
        <v>1401</v>
      </c>
    </row>
    <row r="385" spans="1:6" ht="30">
      <c r="A385" s="7" t="s">
        <v>1929</v>
      </c>
      <c r="B385" s="6" t="s">
        <v>681</v>
      </c>
      <c r="C385" s="6" t="s">
        <v>682</v>
      </c>
      <c r="D385" s="29">
        <v>52</v>
      </c>
      <c r="E385" s="73">
        <v>2756</v>
      </c>
      <c r="F385" s="104">
        <v>53</v>
      </c>
    </row>
    <row r="386" spans="1:6" ht="30">
      <c r="A386" s="7" t="s">
        <v>1929</v>
      </c>
      <c r="B386" s="6" t="s">
        <v>683</v>
      </c>
      <c r="C386" s="6" t="s">
        <v>684</v>
      </c>
      <c r="D386" s="29">
        <v>22</v>
      </c>
      <c r="E386" s="73">
        <v>2816</v>
      </c>
      <c r="F386" s="104">
        <v>128</v>
      </c>
    </row>
    <row r="387" spans="1:6">
      <c r="A387" s="7" t="s">
        <v>1929</v>
      </c>
      <c r="B387" s="6" t="s">
        <v>685</v>
      </c>
      <c r="C387" s="6" t="s">
        <v>686</v>
      </c>
      <c r="D387" s="29">
        <v>22</v>
      </c>
      <c r="E387" s="73">
        <v>37928</v>
      </c>
      <c r="F387" s="104">
        <v>1724</v>
      </c>
    </row>
    <row r="388" spans="1:6" ht="30">
      <c r="A388" s="7" t="s">
        <v>1929</v>
      </c>
      <c r="B388" s="6" t="s">
        <v>687</v>
      </c>
      <c r="C388" s="6" t="s">
        <v>688</v>
      </c>
      <c r="D388" s="29">
        <v>22</v>
      </c>
      <c r="E388" s="73">
        <v>9570</v>
      </c>
      <c r="F388" s="104">
        <v>435</v>
      </c>
    </row>
    <row r="389" spans="1:6" ht="30">
      <c r="A389" s="7" t="s">
        <v>1929</v>
      </c>
      <c r="B389" s="6" t="s">
        <v>689</v>
      </c>
      <c r="C389" s="6" t="s">
        <v>690</v>
      </c>
      <c r="D389" s="29">
        <v>22</v>
      </c>
      <c r="E389" s="73">
        <v>104500</v>
      </c>
      <c r="F389" s="104">
        <v>4750</v>
      </c>
    </row>
    <row r="390" spans="1:6" ht="60">
      <c r="A390" s="7" t="s">
        <v>1929</v>
      </c>
      <c r="B390" s="6" t="s">
        <v>691</v>
      </c>
      <c r="C390" s="6" t="s">
        <v>692</v>
      </c>
      <c r="D390" s="29">
        <v>15</v>
      </c>
      <c r="E390" s="73">
        <v>705</v>
      </c>
      <c r="F390" s="104">
        <v>47</v>
      </c>
    </row>
    <row r="391" spans="1:6" ht="45">
      <c r="A391" s="7" t="s">
        <v>1929</v>
      </c>
      <c r="B391" s="6" t="s">
        <v>693</v>
      </c>
      <c r="C391" s="6" t="s">
        <v>694</v>
      </c>
      <c r="D391" s="29">
        <v>15</v>
      </c>
      <c r="E391" s="73">
        <v>9330</v>
      </c>
      <c r="F391" s="104">
        <v>622</v>
      </c>
    </row>
    <row r="392" spans="1:6" ht="30">
      <c r="A392" s="7" t="s">
        <v>1929</v>
      </c>
      <c r="B392" s="6" t="s">
        <v>695</v>
      </c>
      <c r="C392" s="6" t="s">
        <v>696</v>
      </c>
      <c r="D392" s="29">
        <v>45</v>
      </c>
      <c r="E392" s="73">
        <v>12690</v>
      </c>
      <c r="F392" s="104">
        <v>282</v>
      </c>
    </row>
    <row r="393" spans="1:6" ht="30">
      <c r="A393" s="7" t="s">
        <v>1929</v>
      </c>
      <c r="B393" s="6" t="s">
        <v>697</v>
      </c>
      <c r="C393" s="6" t="s">
        <v>698</v>
      </c>
      <c r="D393" s="29">
        <v>15</v>
      </c>
      <c r="E393" s="73">
        <v>10470</v>
      </c>
      <c r="F393" s="104">
        <v>698</v>
      </c>
    </row>
    <row r="394" spans="1:6">
      <c r="A394" s="7" t="s">
        <v>1929</v>
      </c>
      <c r="B394" s="6" t="s">
        <v>699</v>
      </c>
      <c r="C394" s="6" t="s">
        <v>700</v>
      </c>
      <c r="D394" s="29">
        <v>15</v>
      </c>
      <c r="E394" s="73">
        <v>141945</v>
      </c>
      <c r="F394" s="104">
        <v>9463</v>
      </c>
    </row>
    <row r="395" spans="1:6" ht="30">
      <c r="A395" s="7" t="s">
        <v>1929</v>
      </c>
      <c r="B395" s="6" t="s">
        <v>701</v>
      </c>
      <c r="C395" s="6" t="s">
        <v>702</v>
      </c>
      <c r="D395" s="29">
        <v>52</v>
      </c>
      <c r="E395" s="73">
        <v>9568</v>
      </c>
      <c r="F395" s="104">
        <v>184</v>
      </c>
    </row>
    <row r="396" spans="1:6" ht="30">
      <c r="A396" s="7" t="s">
        <v>1929</v>
      </c>
      <c r="B396" s="6" t="s">
        <v>703</v>
      </c>
      <c r="C396" s="6" t="s">
        <v>704</v>
      </c>
      <c r="D396" s="29">
        <v>22</v>
      </c>
      <c r="E396" s="73">
        <v>10582</v>
      </c>
      <c r="F396" s="104">
        <v>481</v>
      </c>
    </row>
    <row r="397" spans="1:6">
      <c r="A397" s="7" t="s">
        <v>1929</v>
      </c>
      <c r="B397" s="6" t="s">
        <v>705</v>
      </c>
      <c r="C397" s="6" t="s">
        <v>706</v>
      </c>
      <c r="D397" s="29">
        <v>22</v>
      </c>
      <c r="E397" s="73">
        <v>137830</v>
      </c>
      <c r="F397" s="104">
        <v>6265</v>
      </c>
    </row>
    <row r="398" spans="1:6" ht="60">
      <c r="A398" s="7" t="s">
        <v>1929</v>
      </c>
      <c r="B398" s="6" t="s">
        <v>707</v>
      </c>
      <c r="C398" s="6" t="s">
        <v>708</v>
      </c>
      <c r="D398" s="29">
        <v>15</v>
      </c>
      <c r="E398" s="73">
        <v>10980</v>
      </c>
      <c r="F398" s="104">
        <v>732</v>
      </c>
    </row>
    <row r="399" spans="1:6" ht="45">
      <c r="A399" s="7" t="s">
        <v>1929</v>
      </c>
      <c r="B399" s="6" t="s">
        <v>709</v>
      </c>
      <c r="C399" s="6" t="s">
        <v>710</v>
      </c>
      <c r="D399" s="29">
        <v>15</v>
      </c>
      <c r="E399" s="73">
        <v>19020</v>
      </c>
      <c r="F399" s="104">
        <v>1268</v>
      </c>
    </row>
    <row r="400" spans="1:6">
      <c r="A400" s="7" t="s">
        <v>1929</v>
      </c>
      <c r="B400" s="6" t="s">
        <v>711</v>
      </c>
      <c r="C400" s="6" t="s">
        <v>712</v>
      </c>
      <c r="D400" s="29">
        <v>50</v>
      </c>
      <c r="E400" s="73">
        <v>43500</v>
      </c>
      <c r="F400" s="104">
        <v>870</v>
      </c>
    </row>
    <row r="401" spans="1:6">
      <c r="A401" s="7" t="s">
        <v>1929</v>
      </c>
      <c r="B401" s="6" t="s">
        <v>713</v>
      </c>
      <c r="C401" s="6" t="s">
        <v>714</v>
      </c>
      <c r="D401" s="29">
        <v>22</v>
      </c>
      <c r="E401" s="73">
        <v>66</v>
      </c>
      <c r="F401" s="104">
        <v>3</v>
      </c>
    </row>
    <row r="402" spans="1:6">
      <c r="A402" s="7" t="s">
        <v>1929</v>
      </c>
      <c r="B402" s="6" t="s">
        <v>715</v>
      </c>
      <c r="C402" s="6" t="s">
        <v>716</v>
      </c>
      <c r="D402" s="29">
        <v>22</v>
      </c>
      <c r="E402" s="73">
        <v>1716</v>
      </c>
      <c r="F402" s="104">
        <v>78</v>
      </c>
    </row>
    <row r="403" spans="1:6" ht="30">
      <c r="A403" s="7" t="s">
        <v>1929</v>
      </c>
      <c r="B403" s="6" t="s">
        <v>717</v>
      </c>
      <c r="C403" s="6" t="s">
        <v>718</v>
      </c>
      <c r="D403" s="29">
        <v>25</v>
      </c>
      <c r="E403" s="73">
        <v>2183825</v>
      </c>
      <c r="F403" s="104">
        <v>87353</v>
      </c>
    </row>
    <row r="404" spans="1:6" ht="30">
      <c r="A404" s="7" t="s">
        <v>1929</v>
      </c>
      <c r="B404" s="6" t="s">
        <v>719</v>
      </c>
      <c r="C404" s="6" t="s">
        <v>720</v>
      </c>
      <c r="D404" s="29">
        <v>35</v>
      </c>
      <c r="E404" s="73">
        <v>1715805</v>
      </c>
      <c r="F404" s="104">
        <v>49023</v>
      </c>
    </row>
    <row r="405" spans="1:6" ht="30">
      <c r="A405" s="7" t="s">
        <v>1929</v>
      </c>
      <c r="B405" s="6" t="s">
        <v>721</v>
      </c>
      <c r="C405" s="6" t="s">
        <v>722</v>
      </c>
      <c r="D405" s="29">
        <v>35</v>
      </c>
      <c r="E405" s="73">
        <v>5354405</v>
      </c>
      <c r="F405" s="104">
        <v>152983</v>
      </c>
    </row>
    <row r="406" spans="1:6" ht="30">
      <c r="A406" s="7" t="s">
        <v>1929</v>
      </c>
      <c r="B406" s="6" t="s">
        <v>723</v>
      </c>
      <c r="C406" s="6" t="s">
        <v>724</v>
      </c>
      <c r="D406" s="29">
        <v>45</v>
      </c>
      <c r="E406" s="73">
        <v>914895</v>
      </c>
      <c r="F406" s="104">
        <v>20331</v>
      </c>
    </row>
    <row r="407" spans="1:6" ht="45">
      <c r="A407" s="7" t="s">
        <v>1929</v>
      </c>
      <c r="B407" s="6" t="s">
        <v>725</v>
      </c>
      <c r="C407" s="6" t="s">
        <v>676</v>
      </c>
      <c r="D407" s="29">
        <v>15</v>
      </c>
      <c r="E407" s="73">
        <v>4290</v>
      </c>
      <c r="F407" s="104">
        <v>286</v>
      </c>
    </row>
    <row r="408" spans="1:6" ht="30">
      <c r="A408" s="7" t="s">
        <v>1929</v>
      </c>
      <c r="B408" s="6" t="s">
        <v>726</v>
      </c>
      <c r="C408" s="6" t="s">
        <v>727</v>
      </c>
      <c r="D408" s="29">
        <v>55</v>
      </c>
      <c r="E408" s="73">
        <v>116875</v>
      </c>
      <c r="F408" s="104">
        <v>2125</v>
      </c>
    </row>
    <row r="409" spans="1:6" ht="30">
      <c r="A409" s="7" t="s">
        <v>1929</v>
      </c>
      <c r="B409" s="6" t="s">
        <v>728</v>
      </c>
      <c r="C409" s="6" t="s">
        <v>729</v>
      </c>
      <c r="D409" s="29">
        <v>65</v>
      </c>
      <c r="E409" s="73">
        <v>1722110</v>
      </c>
      <c r="F409" s="104">
        <v>26494</v>
      </c>
    </row>
    <row r="410" spans="1:6" ht="30">
      <c r="A410" s="7" t="s">
        <v>1929</v>
      </c>
      <c r="B410" s="6" t="s">
        <v>730</v>
      </c>
      <c r="C410" s="6" t="s">
        <v>731</v>
      </c>
      <c r="D410" s="29">
        <v>65</v>
      </c>
      <c r="E410" s="73">
        <v>1241435</v>
      </c>
      <c r="F410" s="104">
        <v>19099</v>
      </c>
    </row>
    <row r="411" spans="1:6" ht="30">
      <c r="A411" s="7" t="s">
        <v>1929</v>
      </c>
      <c r="B411" s="6" t="s">
        <v>732</v>
      </c>
      <c r="C411" s="6" t="s">
        <v>733</v>
      </c>
      <c r="D411" s="29">
        <v>75</v>
      </c>
      <c r="E411" s="73">
        <v>823425</v>
      </c>
      <c r="F411" s="104">
        <v>10979</v>
      </c>
    </row>
    <row r="412" spans="1:6" ht="30">
      <c r="A412" s="7" t="s">
        <v>1929</v>
      </c>
      <c r="B412" s="6" t="s">
        <v>734</v>
      </c>
      <c r="C412" s="6" t="s">
        <v>735</v>
      </c>
      <c r="D412" s="29">
        <v>15</v>
      </c>
      <c r="E412" s="73">
        <v>110865</v>
      </c>
      <c r="F412" s="104">
        <v>7391</v>
      </c>
    </row>
    <row r="413" spans="1:6" ht="30">
      <c r="A413" s="7" t="s">
        <v>1929</v>
      </c>
      <c r="B413" s="6" t="s">
        <v>736</v>
      </c>
      <c r="C413" s="6" t="s">
        <v>737</v>
      </c>
      <c r="D413" s="29">
        <v>22</v>
      </c>
      <c r="E413" s="73">
        <v>207570</v>
      </c>
      <c r="F413" s="104">
        <v>9435</v>
      </c>
    </row>
    <row r="414" spans="1:6" ht="45">
      <c r="A414" s="7" t="s">
        <v>1929</v>
      </c>
      <c r="B414" s="6" t="s">
        <v>738</v>
      </c>
      <c r="C414" s="6" t="s">
        <v>694</v>
      </c>
      <c r="D414" s="29">
        <v>15</v>
      </c>
      <c r="E414" s="73">
        <v>24465</v>
      </c>
      <c r="F414" s="104">
        <v>1631</v>
      </c>
    </row>
    <row r="415" spans="1:6" ht="30">
      <c r="A415" s="7" t="s">
        <v>1929</v>
      </c>
      <c r="B415" s="6" t="s">
        <v>739</v>
      </c>
      <c r="C415" s="6" t="s">
        <v>740</v>
      </c>
      <c r="D415" s="29">
        <v>45</v>
      </c>
      <c r="E415" s="73">
        <v>45585</v>
      </c>
      <c r="F415" s="104">
        <v>1013</v>
      </c>
    </row>
    <row r="416" spans="1:6" ht="30">
      <c r="A416" s="7" t="s">
        <v>1929</v>
      </c>
      <c r="B416" s="6" t="s">
        <v>741</v>
      </c>
      <c r="C416" s="6" t="s">
        <v>742</v>
      </c>
      <c r="D416" s="29">
        <v>52</v>
      </c>
      <c r="E416" s="73">
        <v>80548</v>
      </c>
      <c r="F416" s="104">
        <v>1549</v>
      </c>
    </row>
    <row r="417" spans="1:6" ht="30">
      <c r="A417" s="7" t="s">
        <v>1929</v>
      </c>
      <c r="B417" s="6" t="s">
        <v>743</v>
      </c>
      <c r="C417" s="6" t="s">
        <v>744</v>
      </c>
      <c r="D417" s="29">
        <v>15</v>
      </c>
      <c r="E417" s="73">
        <v>809445</v>
      </c>
      <c r="F417" s="104">
        <v>53963</v>
      </c>
    </row>
    <row r="418" spans="1:6" ht="30">
      <c r="A418" s="7" t="s">
        <v>1929</v>
      </c>
      <c r="B418" s="6" t="s">
        <v>745</v>
      </c>
      <c r="C418" s="6" t="s">
        <v>746</v>
      </c>
      <c r="D418" s="29">
        <v>22</v>
      </c>
      <c r="E418" s="73">
        <v>1004542</v>
      </c>
      <c r="F418" s="104">
        <v>45661</v>
      </c>
    </row>
    <row r="419" spans="1:6" ht="45">
      <c r="A419" s="7" t="s">
        <v>1929</v>
      </c>
      <c r="B419" s="6" t="s">
        <v>747</v>
      </c>
      <c r="C419" s="6" t="s">
        <v>710</v>
      </c>
      <c r="D419" s="29">
        <v>15</v>
      </c>
      <c r="E419" s="73">
        <v>77430</v>
      </c>
      <c r="F419" s="104">
        <v>5162</v>
      </c>
    </row>
    <row r="420" spans="1:6" ht="30">
      <c r="A420" s="7" t="s">
        <v>1929</v>
      </c>
      <c r="B420" s="6" t="s">
        <v>748</v>
      </c>
      <c r="C420" s="6" t="s">
        <v>749</v>
      </c>
      <c r="D420" s="29">
        <v>45</v>
      </c>
      <c r="E420" s="73">
        <v>329265</v>
      </c>
      <c r="F420" s="104">
        <v>7317</v>
      </c>
    </row>
    <row r="421" spans="1:6" ht="30">
      <c r="A421" s="7" t="s">
        <v>1929</v>
      </c>
      <c r="B421" s="6" t="s">
        <v>750</v>
      </c>
      <c r="C421" s="6" t="s">
        <v>751</v>
      </c>
      <c r="D421" s="29">
        <v>52</v>
      </c>
      <c r="E421" s="73">
        <v>323700</v>
      </c>
      <c r="F421" s="104">
        <v>6225</v>
      </c>
    </row>
    <row r="422" spans="1:6" ht="30">
      <c r="A422" s="7" t="s">
        <v>1929</v>
      </c>
      <c r="B422" s="6" t="s">
        <v>752</v>
      </c>
      <c r="C422" s="6" t="s">
        <v>753</v>
      </c>
      <c r="D422" s="29">
        <v>25</v>
      </c>
      <c r="E422" s="73">
        <v>400</v>
      </c>
      <c r="F422" s="45">
        <v>16</v>
      </c>
    </row>
    <row r="423" spans="1:6" ht="45">
      <c r="A423" s="7" t="s">
        <v>1929</v>
      </c>
      <c r="B423" s="6" t="s">
        <v>754</v>
      </c>
      <c r="C423" s="6" t="s">
        <v>755</v>
      </c>
      <c r="D423" s="29">
        <v>25</v>
      </c>
      <c r="E423" s="73">
        <v>375</v>
      </c>
      <c r="F423" s="45">
        <v>15</v>
      </c>
    </row>
    <row r="424" spans="1:6" ht="45">
      <c r="A424" s="7" t="s">
        <v>1929</v>
      </c>
      <c r="B424" s="6" t="s">
        <v>756</v>
      </c>
      <c r="C424" s="6" t="s">
        <v>757</v>
      </c>
      <c r="D424" s="29">
        <v>55</v>
      </c>
      <c r="E424" s="73">
        <v>1980</v>
      </c>
      <c r="F424" s="45">
        <v>36</v>
      </c>
    </row>
    <row r="425" spans="1:6" ht="30">
      <c r="A425" s="7" t="s">
        <v>1929</v>
      </c>
      <c r="B425" s="6" t="s">
        <v>758</v>
      </c>
      <c r="C425" s="6" t="s">
        <v>759</v>
      </c>
      <c r="D425" s="29">
        <v>35</v>
      </c>
      <c r="E425" s="73">
        <v>105</v>
      </c>
      <c r="F425" s="45">
        <v>3</v>
      </c>
    </row>
    <row r="426" spans="1:6" ht="45">
      <c r="A426" s="7" t="s">
        <v>1929</v>
      </c>
      <c r="B426" s="6" t="s">
        <v>760</v>
      </c>
      <c r="C426" s="6" t="s">
        <v>761</v>
      </c>
      <c r="D426" s="29">
        <v>35</v>
      </c>
      <c r="E426" s="74">
        <v>0</v>
      </c>
      <c r="F426" s="104">
        <v>0</v>
      </c>
    </row>
    <row r="427" spans="1:6" ht="45">
      <c r="A427" s="7" t="s">
        <v>1929</v>
      </c>
      <c r="B427" s="6" t="s">
        <v>762</v>
      </c>
      <c r="C427" s="6" t="s">
        <v>763</v>
      </c>
      <c r="D427" s="29">
        <v>65</v>
      </c>
      <c r="E427" s="74">
        <v>0</v>
      </c>
      <c r="F427" s="104">
        <v>0</v>
      </c>
    </row>
    <row r="428" spans="1:6" ht="45">
      <c r="A428" s="7" t="s">
        <v>1929</v>
      </c>
      <c r="B428" s="6" t="s">
        <v>764</v>
      </c>
      <c r="C428" s="6" t="s">
        <v>765</v>
      </c>
      <c r="D428" s="29">
        <v>25</v>
      </c>
      <c r="E428" s="74">
        <v>66050</v>
      </c>
      <c r="F428" s="45">
        <v>2642</v>
      </c>
    </row>
    <row r="429" spans="1:6" ht="45">
      <c r="A429" s="7" t="s">
        <v>1929</v>
      </c>
      <c r="B429" s="6" t="s">
        <v>766</v>
      </c>
      <c r="C429" s="6" t="s">
        <v>767</v>
      </c>
      <c r="D429" s="29">
        <v>35</v>
      </c>
      <c r="E429" s="74">
        <v>12180</v>
      </c>
      <c r="F429" s="45">
        <v>348</v>
      </c>
    </row>
    <row r="430" spans="1:6" ht="33" customHeight="1">
      <c r="A430" s="7" t="s">
        <v>1929</v>
      </c>
      <c r="B430" s="6" t="s">
        <v>768</v>
      </c>
      <c r="C430" s="6" t="s">
        <v>1998</v>
      </c>
      <c r="D430" s="29">
        <v>22</v>
      </c>
      <c r="E430" s="74" t="s">
        <v>173</v>
      </c>
      <c r="F430" s="104" t="s">
        <v>173</v>
      </c>
    </row>
    <row r="431" spans="1:6" ht="50.25" customHeight="1">
      <c r="A431" s="7" t="s">
        <v>1929</v>
      </c>
      <c r="B431" s="6" t="s">
        <v>769</v>
      </c>
      <c r="C431" s="6" t="s">
        <v>770</v>
      </c>
      <c r="D431" s="29">
        <v>15</v>
      </c>
      <c r="E431" s="74">
        <v>0</v>
      </c>
      <c r="F431" s="104">
        <v>0</v>
      </c>
    </row>
    <row r="432" spans="1:6" ht="30">
      <c r="A432" s="7" t="s">
        <v>1929</v>
      </c>
      <c r="B432" s="6" t="s">
        <v>771</v>
      </c>
      <c r="C432" s="6" t="s">
        <v>772</v>
      </c>
      <c r="D432" s="29">
        <v>22</v>
      </c>
      <c r="E432" s="74">
        <v>44</v>
      </c>
      <c r="F432" s="45">
        <v>2</v>
      </c>
    </row>
    <row r="433" spans="1:6">
      <c r="A433" s="7" t="s">
        <v>1929</v>
      </c>
      <c r="B433" s="6" t="s">
        <v>773</v>
      </c>
      <c r="C433" s="6" t="s">
        <v>774</v>
      </c>
      <c r="D433" s="29">
        <v>15</v>
      </c>
      <c r="E433" s="74">
        <v>15</v>
      </c>
      <c r="F433" s="45">
        <v>1</v>
      </c>
    </row>
    <row r="434" spans="1:6" ht="30">
      <c r="A434" s="7" t="s">
        <v>1929</v>
      </c>
      <c r="B434" s="6" t="s">
        <v>775</v>
      </c>
      <c r="C434" s="6" t="s">
        <v>776</v>
      </c>
      <c r="D434" s="29">
        <v>22</v>
      </c>
      <c r="E434" s="74">
        <v>440</v>
      </c>
      <c r="F434" s="45">
        <v>20</v>
      </c>
    </row>
    <row r="435" spans="1:6">
      <c r="A435" s="7" t="s">
        <v>1929</v>
      </c>
      <c r="B435" s="6" t="s">
        <v>777</v>
      </c>
      <c r="C435" s="6" t="s">
        <v>778</v>
      </c>
      <c r="D435" s="29">
        <v>330</v>
      </c>
      <c r="E435" s="74">
        <v>131670</v>
      </c>
      <c r="F435" s="104">
        <v>399</v>
      </c>
    </row>
    <row r="436" spans="1:6">
      <c r="A436" s="7" t="s">
        <v>1929</v>
      </c>
      <c r="B436" s="6" t="s">
        <v>779</v>
      </c>
      <c r="C436" s="6" t="s">
        <v>780</v>
      </c>
      <c r="D436" s="29">
        <v>150</v>
      </c>
      <c r="E436" s="74">
        <v>3150</v>
      </c>
      <c r="F436" s="104">
        <v>21</v>
      </c>
    </row>
    <row r="437" spans="1:6">
      <c r="A437" s="7" t="s">
        <v>1929</v>
      </c>
      <c r="B437" s="6" t="s">
        <v>781</v>
      </c>
      <c r="C437" s="6" t="s">
        <v>782</v>
      </c>
      <c r="D437" s="29">
        <v>36</v>
      </c>
      <c r="E437" s="74">
        <v>32472</v>
      </c>
      <c r="F437" s="104">
        <v>902</v>
      </c>
    </row>
    <row r="438" spans="1:6">
      <c r="A438" s="7" t="s">
        <v>1929</v>
      </c>
      <c r="B438" s="6" t="s">
        <v>783</v>
      </c>
      <c r="C438" s="6" t="s">
        <v>784</v>
      </c>
      <c r="D438" s="29">
        <v>12</v>
      </c>
      <c r="E438" s="74">
        <v>13284</v>
      </c>
      <c r="F438" s="104">
        <v>1107</v>
      </c>
    </row>
    <row r="439" spans="1:6">
      <c r="A439" s="7" t="s">
        <v>1929</v>
      </c>
      <c r="B439" s="6" t="s">
        <v>785</v>
      </c>
      <c r="C439" s="6" t="s">
        <v>786</v>
      </c>
      <c r="D439" s="29">
        <v>25</v>
      </c>
      <c r="E439" s="74">
        <v>2425</v>
      </c>
      <c r="F439" s="104">
        <v>97</v>
      </c>
    </row>
    <row r="440" spans="1:6">
      <c r="A440" s="7" t="s">
        <v>1929</v>
      </c>
      <c r="B440" s="6" t="s">
        <v>787</v>
      </c>
      <c r="C440" s="6" t="s">
        <v>788</v>
      </c>
      <c r="D440" s="29">
        <v>51</v>
      </c>
      <c r="E440" s="74" t="s">
        <v>173</v>
      </c>
      <c r="F440" s="104" t="s">
        <v>173</v>
      </c>
    </row>
    <row r="441" spans="1:6">
      <c r="A441" s="7" t="s">
        <v>1929</v>
      </c>
      <c r="B441" s="6" t="s">
        <v>789</v>
      </c>
      <c r="C441" s="6" t="s">
        <v>790</v>
      </c>
      <c r="D441" s="29">
        <v>10</v>
      </c>
      <c r="E441" s="74">
        <v>104997.91134428757</v>
      </c>
      <c r="F441" s="104">
        <v>10499.791134428757</v>
      </c>
    </row>
    <row r="442" spans="1:6">
      <c r="A442" s="7" t="s">
        <v>1929</v>
      </c>
      <c r="B442" s="6" t="s">
        <v>791</v>
      </c>
      <c r="C442" s="6" t="s">
        <v>792</v>
      </c>
      <c r="D442" s="29">
        <v>0.5</v>
      </c>
      <c r="E442" s="74">
        <v>5.1128706342173533</v>
      </c>
      <c r="F442" s="104">
        <v>10.225741268434707</v>
      </c>
    </row>
    <row r="443" spans="1:6">
      <c r="A443" s="7" t="s">
        <v>1929</v>
      </c>
      <c r="B443" s="6" t="s">
        <v>793</v>
      </c>
      <c r="C443" s="6" t="s">
        <v>784</v>
      </c>
      <c r="D443" s="29">
        <v>12</v>
      </c>
      <c r="E443" s="74">
        <v>90324</v>
      </c>
      <c r="F443" s="104">
        <v>7527</v>
      </c>
    </row>
    <row r="444" spans="1:6">
      <c r="A444" s="7" t="s">
        <v>1929</v>
      </c>
      <c r="B444" s="6" t="s">
        <v>794</v>
      </c>
      <c r="C444" s="6" t="s">
        <v>784</v>
      </c>
      <c r="D444" s="29">
        <v>8</v>
      </c>
      <c r="E444" s="74">
        <v>4742368</v>
      </c>
      <c r="F444" s="104">
        <v>592796</v>
      </c>
    </row>
    <row r="445" spans="1:6" ht="30">
      <c r="A445" s="7" t="s">
        <v>1929</v>
      </c>
      <c r="B445" s="6" t="s">
        <v>795</v>
      </c>
      <c r="C445" s="6" t="s">
        <v>796</v>
      </c>
      <c r="D445" s="29">
        <v>30</v>
      </c>
      <c r="E445" s="74">
        <v>0</v>
      </c>
      <c r="F445" s="104">
        <v>0</v>
      </c>
    </row>
    <row r="446" spans="1:6" ht="30">
      <c r="A446" s="7" t="s">
        <v>1929</v>
      </c>
      <c r="B446" s="6" t="s">
        <v>797</v>
      </c>
      <c r="C446" s="6" t="s">
        <v>796</v>
      </c>
      <c r="D446" s="29">
        <v>30</v>
      </c>
      <c r="E446" s="74">
        <v>0</v>
      </c>
      <c r="F446" s="104">
        <v>0</v>
      </c>
    </row>
    <row r="447" spans="1:6" ht="30">
      <c r="A447" s="7" t="s">
        <v>1929</v>
      </c>
      <c r="B447" s="6" t="s">
        <v>798</v>
      </c>
      <c r="C447" s="6" t="s">
        <v>796</v>
      </c>
      <c r="D447" s="29">
        <v>26</v>
      </c>
      <c r="E447" s="74">
        <v>2392</v>
      </c>
      <c r="F447" s="104">
        <v>92</v>
      </c>
    </row>
    <row r="448" spans="1:6" ht="30">
      <c r="A448" s="7" t="s">
        <v>1929</v>
      </c>
      <c r="B448" s="6" t="s">
        <v>799</v>
      </c>
      <c r="C448" s="6" t="s">
        <v>800</v>
      </c>
      <c r="D448" s="29">
        <v>30</v>
      </c>
      <c r="E448" s="74">
        <v>0</v>
      </c>
      <c r="F448" s="104">
        <v>0</v>
      </c>
    </row>
    <row r="449" spans="1:6" ht="30">
      <c r="A449" s="7" t="s">
        <v>1929</v>
      </c>
      <c r="B449" s="6" t="s">
        <v>801</v>
      </c>
      <c r="C449" s="6" t="s">
        <v>800</v>
      </c>
      <c r="D449" s="29">
        <v>30</v>
      </c>
      <c r="E449" s="74">
        <v>210</v>
      </c>
      <c r="F449" s="104">
        <v>7</v>
      </c>
    </row>
    <row r="450" spans="1:6" ht="30">
      <c r="A450" s="7" t="s">
        <v>1929</v>
      </c>
      <c r="B450" s="6" t="s">
        <v>802</v>
      </c>
      <c r="C450" s="6" t="s">
        <v>800</v>
      </c>
      <c r="D450" s="29">
        <v>26</v>
      </c>
      <c r="E450" s="74">
        <v>1872</v>
      </c>
      <c r="F450" s="104">
        <v>72</v>
      </c>
    </row>
    <row r="451" spans="1:6">
      <c r="A451" s="7" t="s">
        <v>1929</v>
      </c>
      <c r="B451" s="6" t="s">
        <v>803</v>
      </c>
      <c r="C451" s="6" t="s">
        <v>804</v>
      </c>
      <c r="D451" s="29">
        <v>12</v>
      </c>
      <c r="E451" s="74">
        <v>48</v>
      </c>
      <c r="F451" s="104">
        <v>4</v>
      </c>
    </row>
    <row r="452" spans="1:6">
      <c r="A452" s="7" t="s">
        <v>1929</v>
      </c>
      <c r="B452" s="6" t="s">
        <v>805</v>
      </c>
      <c r="C452" s="6" t="s">
        <v>804</v>
      </c>
      <c r="D452" s="29">
        <v>12</v>
      </c>
      <c r="E452" s="74">
        <v>936</v>
      </c>
      <c r="F452" s="104">
        <v>78</v>
      </c>
    </row>
    <row r="453" spans="1:6">
      <c r="A453" s="7" t="s">
        <v>1929</v>
      </c>
      <c r="B453" s="6" t="s">
        <v>806</v>
      </c>
      <c r="C453" s="6" t="s">
        <v>804</v>
      </c>
      <c r="D453" s="29">
        <v>8</v>
      </c>
      <c r="E453" s="74">
        <v>8784</v>
      </c>
      <c r="F453" s="104">
        <v>1098</v>
      </c>
    </row>
    <row r="454" spans="1:6">
      <c r="A454" s="7" t="s">
        <v>1929</v>
      </c>
      <c r="B454" s="6" t="s">
        <v>807</v>
      </c>
      <c r="C454" s="6" t="s">
        <v>808</v>
      </c>
      <c r="D454" s="29">
        <v>12</v>
      </c>
      <c r="E454" s="74">
        <v>720</v>
      </c>
      <c r="F454" s="104">
        <v>60</v>
      </c>
    </row>
    <row r="455" spans="1:6">
      <c r="A455" s="7" t="s">
        <v>1929</v>
      </c>
      <c r="B455" s="6" t="s">
        <v>809</v>
      </c>
      <c r="C455" s="6" t="s">
        <v>808</v>
      </c>
      <c r="D455" s="29">
        <v>8</v>
      </c>
      <c r="E455" s="74">
        <v>21304</v>
      </c>
      <c r="F455" s="104">
        <v>2663</v>
      </c>
    </row>
    <row r="456" spans="1:6">
      <c r="A456" s="7" t="s">
        <v>1929</v>
      </c>
      <c r="B456" s="6" t="s">
        <v>810</v>
      </c>
      <c r="C456" s="6" t="s">
        <v>811</v>
      </c>
      <c r="D456" s="29">
        <v>5</v>
      </c>
      <c r="E456" s="74">
        <v>150</v>
      </c>
      <c r="F456" s="104">
        <v>30</v>
      </c>
    </row>
    <row r="457" spans="1:6">
      <c r="A457" s="7" t="s">
        <v>1929</v>
      </c>
      <c r="B457" s="6" t="s">
        <v>812</v>
      </c>
      <c r="C457" s="6" t="s">
        <v>811</v>
      </c>
      <c r="D457" s="29">
        <v>5</v>
      </c>
      <c r="E457" s="74">
        <v>1170</v>
      </c>
      <c r="F457" s="104">
        <v>234</v>
      </c>
    </row>
    <row r="458" spans="1:6">
      <c r="A458" s="7" t="s">
        <v>1929</v>
      </c>
      <c r="B458" s="6" t="s">
        <v>813</v>
      </c>
      <c r="C458" s="6" t="s">
        <v>811</v>
      </c>
      <c r="D458" s="29">
        <v>3</v>
      </c>
      <c r="E458" s="74">
        <v>151638</v>
      </c>
      <c r="F458" s="104">
        <v>50546</v>
      </c>
    </row>
    <row r="459" spans="1:6">
      <c r="A459" s="7" t="s">
        <v>1929</v>
      </c>
      <c r="B459" s="6" t="s">
        <v>814</v>
      </c>
      <c r="C459" s="6" t="s">
        <v>815</v>
      </c>
      <c r="D459" s="29">
        <v>30</v>
      </c>
      <c r="E459" s="74">
        <v>5370</v>
      </c>
      <c r="F459" s="104">
        <v>179</v>
      </c>
    </row>
    <row r="460" spans="1:6">
      <c r="A460" s="7" t="s">
        <v>1929</v>
      </c>
      <c r="B460" s="6" t="s">
        <v>816</v>
      </c>
      <c r="C460" s="6" t="s">
        <v>815</v>
      </c>
      <c r="D460" s="29">
        <v>30</v>
      </c>
      <c r="E460" s="74">
        <v>15420</v>
      </c>
      <c r="F460" s="104">
        <v>514</v>
      </c>
    </row>
    <row r="461" spans="1:6">
      <c r="A461" s="7" t="s">
        <v>1929</v>
      </c>
      <c r="B461" s="6" t="s">
        <v>817</v>
      </c>
      <c r="C461" s="6" t="s">
        <v>815</v>
      </c>
      <c r="D461" s="29">
        <v>26</v>
      </c>
      <c r="E461" s="74">
        <v>2111460</v>
      </c>
      <c r="F461" s="104">
        <v>81210</v>
      </c>
    </row>
    <row r="462" spans="1:6">
      <c r="A462" s="7" t="s">
        <v>1929</v>
      </c>
      <c r="B462" s="6" t="s">
        <v>818</v>
      </c>
      <c r="C462" s="6" t="s">
        <v>819</v>
      </c>
      <c r="D462" s="29">
        <v>12</v>
      </c>
      <c r="E462" s="74">
        <v>48</v>
      </c>
      <c r="F462" s="104">
        <v>4</v>
      </c>
    </row>
    <row r="463" spans="1:6">
      <c r="A463" s="7" t="s">
        <v>1929</v>
      </c>
      <c r="B463" s="6" t="s">
        <v>820</v>
      </c>
      <c r="C463" s="6" t="s">
        <v>819</v>
      </c>
      <c r="D463" s="29">
        <v>12</v>
      </c>
      <c r="E463" s="74">
        <v>540</v>
      </c>
      <c r="F463" s="104">
        <v>45</v>
      </c>
    </row>
    <row r="464" spans="1:6">
      <c r="A464" s="7" t="s">
        <v>1929</v>
      </c>
      <c r="B464" s="6" t="s">
        <v>821</v>
      </c>
      <c r="C464" s="6" t="s">
        <v>819</v>
      </c>
      <c r="D464" s="29">
        <v>8</v>
      </c>
      <c r="E464" s="74">
        <v>195840</v>
      </c>
      <c r="F464" s="104">
        <v>24480</v>
      </c>
    </row>
    <row r="465" spans="1:6">
      <c r="A465" s="7" t="s">
        <v>1929</v>
      </c>
      <c r="B465" s="6" t="s">
        <v>822</v>
      </c>
      <c r="C465" s="6" t="s">
        <v>823</v>
      </c>
      <c r="D465" s="29">
        <v>12</v>
      </c>
      <c r="E465" s="74">
        <v>408</v>
      </c>
      <c r="F465" s="104">
        <v>34</v>
      </c>
    </row>
    <row r="466" spans="1:6">
      <c r="A466" s="7" t="s">
        <v>1929</v>
      </c>
      <c r="B466" s="6" t="s">
        <v>824</v>
      </c>
      <c r="C466" s="6" t="s">
        <v>823</v>
      </c>
      <c r="D466" s="29">
        <v>12</v>
      </c>
      <c r="E466" s="74">
        <v>2016</v>
      </c>
      <c r="F466" s="104">
        <v>168</v>
      </c>
    </row>
    <row r="467" spans="1:6">
      <c r="A467" s="7" t="s">
        <v>1929</v>
      </c>
      <c r="B467" s="6" t="s">
        <v>825</v>
      </c>
      <c r="C467" s="6" t="s">
        <v>823</v>
      </c>
      <c r="D467" s="29">
        <v>8</v>
      </c>
      <c r="E467" s="74">
        <v>47376</v>
      </c>
      <c r="F467" s="104">
        <v>5922</v>
      </c>
    </row>
    <row r="468" spans="1:6">
      <c r="A468" s="7" t="s">
        <v>1929</v>
      </c>
      <c r="B468" s="6" t="s">
        <v>826</v>
      </c>
      <c r="C468" s="6" t="s">
        <v>827</v>
      </c>
      <c r="D468" s="29">
        <v>20</v>
      </c>
      <c r="E468" s="74">
        <v>1320</v>
      </c>
      <c r="F468" s="104">
        <v>66</v>
      </c>
    </row>
    <row r="469" spans="1:6">
      <c r="A469" s="7" t="s">
        <v>1929</v>
      </c>
      <c r="B469" s="6" t="s">
        <v>828</v>
      </c>
      <c r="C469" s="6" t="s">
        <v>827</v>
      </c>
      <c r="D469" s="29">
        <v>16</v>
      </c>
      <c r="E469" s="74">
        <v>10640</v>
      </c>
      <c r="F469" s="104">
        <v>665</v>
      </c>
    </row>
    <row r="470" spans="1:6">
      <c r="A470" s="7" t="s">
        <v>1929</v>
      </c>
      <c r="B470" s="6" t="s">
        <v>829</v>
      </c>
      <c r="C470" s="6" t="s">
        <v>830</v>
      </c>
      <c r="D470" s="29">
        <v>20</v>
      </c>
      <c r="E470" s="74">
        <v>3400</v>
      </c>
      <c r="F470" s="104">
        <v>170</v>
      </c>
    </row>
    <row r="471" spans="1:6">
      <c r="A471" s="7" t="s">
        <v>1929</v>
      </c>
      <c r="B471" s="6" t="s">
        <v>831</v>
      </c>
      <c r="C471" s="6" t="s">
        <v>830</v>
      </c>
      <c r="D471" s="29">
        <v>20</v>
      </c>
      <c r="E471" s="74">
        <v>29940</v>
      </c>
      <c r="F471" s="104">
        <v>1497</v>
      </c>
    </row>
    <row r="472" spans="1:6">
      <c r="A472" s="7" t="s">
        <v>1929</v>
      </c>
      <c r="B472" s="6" t="s">
        <v>832</v>
      </c>
      <c r="C472" s="6" t="s">
        <v>830</v>
      </c>
      <c r="D472" s="29">
        <v>16</v>
      </c>
      <c r="E472" s="74">
        <v>672240</v>
      </c>
      <c r="F472" s="104">
        <v>42015</v>
      </c>
    </row>
    <row r="473" spans="1:6">
      <c r="A473" s="7" t="s">
        <v>1929</v>
      </c>
      <c r="B473" s="6" t="s">
        <v>833</v>
      </c>
      <c r="C473" s="6" t="s">
        <v>834</v>
      </c>
      <c r="D473" s="29">
        <v>13</v>
      </c>
      <c r="E473" s="74">
        <v>26.586927297930238</v>
      </c>
      <c r="F473" s="104">
        <v>2.0451482536869414</v>
      </c>
    </row>
    <row r="474" spans="1:6">
      <c r="A474" s="7" t="s">
        <v>1929</v>
      </c>
      <c r="B474" s="6" t="s">
        <v>835</v>
      </c>
      <c r="C474" s="6" t="s">
        <v>834</v>
      </c>
      <c r="D474" s="29">
        <v>13</v>
      </c>
      <c r="E474" s="74">
        <v>598</v>
      </c>
      <c r="F474" s="104">
        <v>46</v>
      </c>
    </row>
    <row r="475" spans="1:6">
      <c r="A475" s="7" t="s">
        <v>1929</v>
      </c>
      <c r="B475" s="6" t="s">
        <v>836</v>
      </c>
      <c r="C475" s="6" t="s">
        <v>834</v>
      </c>
      <c r="D475" s="29">
        <v>11</v>
      </c>
      <c r="E475" s="74">
        <v>39919</v>
      </c>
      <c r="F475" s="104">
        <v>3629</v>
      </c>
    </row>
    <row r="476" spans="1:6">
      <c r="A476" s="7" t="s">
        <v>1929</v>
      </c>
      <c r="B476" s="6" t="s">
        <v>837</v>
      </c>
      <c r="C476" s="6" t="s">
        <v>838</v>
      </c>
      <c r="D476" s="29">
        <v>20</v>
      </c>
      <c r="E476" s="74">
        <v>20</v>
      </c>
      <c r="F476" s="104">
        <v>1</v>
      </c>
    </row>
    <row r="477" spans="1:6">
      <c r="A477" s="7" t="s">
        <v>1929</v>
      </c>
      <c r="B477" s="6" t="s">
        <v>839</v>
      </c>
      <c r="C477" s="6" t="s">
        <v>838</v>
      </c>
      <c r="D477" s="29">
        <v>20</v>
      </c>
      <c r="E477" s="74">
        <v>60</v>
      </c>
      <c r="F477" s="104">
        <v>3</v>
      </c>
    </row>
    <row r="478" spans="1:6">
      <c r="A478" s="7" t="s">
        <v>1929</v>
      </c>
      <c r="B478" s="6" t="s">
        <v>840</v>
      </c>
      <c r="C478" s="6" t="s">
        <v>838</v>
      </c>
      <c r="D478" s="29">
        <v>16</v>
      </c>
      <c r="E478" s="74">
        <v>77120</v>
      </c>
      <c r="F478" s="104">
        <v>4820</v>
      </c>
    </row>
    <row r="479" spans="1:6">
      <c r="A479" s="7" t="s">
        <v>1929</v>
      </c>
      <c r="B479" s="6" t="s">
        <v>841</v>
      </c>
      <c r="C479" s="6" t="s">
        <v>842</v>
      </c>
      <c r="D479" s="29">
        <v>20</v>
      </c>
      <c r="E479" s="74">
        <v>60</v>
      </c>
      <c r="F479" s="104">
        <v>3</v>
      </c>
    </row>
    <row r="480" spans="1:6">
      <c r="A480" s="7" t="s">
        <v>1929</v>
      </c>
      <c r="B480" s="6" t="s">
        <v>843</v>
      </c>
      <c r="C480" s="6" t="s">
        <v>842</v>
      </c>
      <c r="D480" s="29">
        <v>20</v>
      </c>
      <c r="E480" s="74">
        <v>1000</v>
      </c>
      <c r="F480" s="104">
        <v>50</v>
      </c>
    </row>
    <row r="481" spans="1:6">
      <c r="A481" s="7" t="s">
        <v>1929</v>
      </c>
      <c r="B481" s="6" t="s">
        <v>844</v>
      </c>
      <c r="C481" s="6" t="s">
        <v>842</v>
      </c>
      <c r="D481" s="29">
        <v>16</v>
      </c>
      <c r="E481" s="74">
        <v>14176</v>
      </c>
      <c r="F481" s="104">
        <v>886</v>
      </c>
    </row>
    <row r="482" spans="1:6">
      <c r="A482" s="7" t="s">
        <v>1929</v>
      </c>
      <c r="B482" s="6" t="s">
        <v>845</v>
      </c>
      <c r="C482" s="6" t="s">
        <v>614</v>
      </c>
      <c r="D482" s="29">
        <v>500</v>
      </c>
      <c r="E482" s="74">
        <v>9714.4542050129712</v>
      </c>
      <c r="F482" s="104">
        <v>19.428908410025944</v>
      </c>
    </row>
    <row r="483" spans="1:6">
      <c r="A483" s="7" t="s">
        <v>1929</v>
      </c>
      <c r="B483" s="6" t="s">
        <v>846</v>
      </c>
      <c r="C483" s="6" t="s">
        <v>847</v>
      </c>
      <c r="D483" s="29">
        <v>80</v>
      </c>
      <c r="E483" s="74">
        <v>8880</v>
      </c>
      <c r="F483" s="104">
        <v>111</v>
      </c>
    </row>
    <row r="484" spans="1:6">
      <c r="A484" s="7" t="s">
        <v>1929</v>
      </c>
      <c r="B484" s="6" t="s">
        <v>848</v>
      </c>
      <c r="C484" s="6" t="s">
        <v>847</v>
      </c>
      <c r="D484" s="29">
        <v>80</v>
      </c>
      <c r="E484" s="74">
        <v>87600</v>
      </c>
      <c r="F484" s="104">
        <v>1095</v>
      </c>
    </row>
    <row r="485" spans="1:6">
      <c r="A485" s="7" t="s">
        <v>1929</v>
      </c>
      <c r="B485" s="6" t="s">
        <v>849</v>
      </c>
      <c r="C485" s="6" t="s">
        <v>850</v>
      </c>
      <c r="D485" s="29">
        <v>80</v>
      </c>
      <c r="E485" s="74">
        <v>6240</v>
      </c>
      <c r="F485" s="104">
        <v>78</v>
      </c>
    </row>
    <row r="486" spans="1:6">
      <c r="A486" s="7" t="s">
        <v>1929</v>
      </c>
      <c r="B486" s="6" t="s">
        <v>851</v>
      </c>
      <c r="C486" s="6" t="s">
        <v>850</v>
      </c>
      <c r="D486" s="29">
        <v>80</v>
      </c>
      <c r="E486" s="74">
        <v>28000</v>
      </c>
      <c r="F486" s="104">
        <v>350</v>
      </c>
    </row>
    <row r="487" spans="1:6">
      <c r="A487" s="7" t="s">
        <v>1929</v>
      </c>
      <c r="B487" s="6" t="s">
        <v>852</v>
      </c>
      <c r="C487" s="6" t="s">
        <v>847</v>
      </c>
      <c r="D487" s="29">
        <v>60</v>
      </c>
      <c r="E487" s="74">
        <v>5555040</v>
      </c>
      <c r="F487" s="104">
        <v>92584</v>
      </c>
    </row>
    <row r="488" spans="1:6">
      <c r="A488" s="7" t="s">
        <v>1929</v>
      </c>
      <c r="B488" s="6" t="s">
        <v>853</v>
      </c>
      <c r="C488" s="6" t="s">
        <v>854</v>
      </c>
      <c r="D488" s="29">
        <v>12</v>
      </c>
      <c r="E488" s="74">
        <v>300</v>
      </c>
      <c r="F488" s="104">
        <v>25</v>
      </c>
    </row>
    <row r="489" spans="1:6">
      <c r="A489" s="7" t="s">
        <v>1929</v>
      </c>
      <c r="B489" s="6" t="s">
        <v>855</v>
      </c>
      <c r="C489" s="6" t="s">
        <v>854</v>
      </c>
      <c r="D489" s="29">
        <v>12</v>
      </c>
      <c r="E489" s="74">
        <v>11832</v>
      </c>
      <c r="F489" s="104">
        <v>986</v>
      </c>
    </row>
    <row r="490" spans="1:6">
      <c r="A490" s="7" t="s">
        <v>1929</v>
      </c>
      <c r="B490" s="6" t="s">
        <v>856</v>
      </c>
      <c r="C490" s="6" t="s">
        <v>857</v>
      </c>
      <c r="D490" s="29">
        <v>12</v>
      </c>
      <c r="E490" s="74">
        <v>252</v>
      </c>
      <c r="F490" s="104">
        <v>21</v>
      </c>
    </row>
    <row r="491" spans="1:6">
      <c r="A491" s="7" t="s">
        <v>1929</v>
      </c>
      <c r="B491" s="6" t="s">
        <v>858</v>
      </c>
      <c r="C491" s="6" t="s">
        <v>859</v>
      </c>
      <c r="D491" s="29">
        <v>12</v>
      </c>
      <c r="E491" s="74">
        <v>9300</v>
      </c>
      <c r="F491" s="104">
        <v>775</v>
      </c>
    </row>
    <row r="492" spans="1:6">
      <c r="A492" s="7" t="s">
        <v>1929</v>
      </c>
      <c r="B492" s="6" t="s">
        <v>860</v>
      </c>
      <c r="C492" s="6" t="s">
        <v>861</v>
      </c>
      <c r="D492" s="29">
        <v>40</v>
      </c>
      <c r="E492" s="74">
        <v>19520</v>
      </c>
      <c r="F492" s="104">
        <v>488</v>
      </c>
    </row>
    <row r="493" spans="1:6">
      <c r="A493" s="7" t="s">
        <v>1929</v>
      </c>
      <c r="B493" s="6" t="s">
        <v>862</v>
      </c>
      <c r="C493" s="6" t="s">
        <v>863</v>
      </c>
      <c r="D493" s="29">
        <v>40</v>
      </c>
      <c r="E493" s="74">
        <v>122.70889522121649</v>
      </c>
      <c r="F493" s="104">
        <v>3.0677223805304124</v>
      </c>
    </row>
    <row r="494" spans="1:6">
      <c r="A494" s="7" t="s">
        <v>1929</v>
      </c>
      <c r="B494" s="6" t="s">
        <v>864</v>
      </c>
      <c r="C494" s="6" t="s">
        <v>865</v>
      </c>
      <c r="D494" s="29">
        <v>5</v>
      </c>
      <c r="E494" s="74">
        <v>0</v>
      </c>
      <c r="F494" s="104">
        <v>0</v>
      </c>
    </row>
    <row r="495" spans="1:6">
      <c r="A495" s="7" t="s">
        <v>1929</v>
      </c>
      <c r="B495" s="6" t="s">
        <v>866</v>
      </c>
      <c r="C495" s="6" t="s">
        <v>867</v>
      </c>
      <c r="D495" s="29">
        <v>13</v>
      </c>
      <c r="E495" s="74">
        <v>0</v>
      </c>
      <c r="F495" s="104">
        <v>0</v>
      </c>
    </row>
    <row r="496" spans="1:6">
      <c r="A496" s="7" t="s">
        <v>1929</v>
      </c>
      <c r="B496" s="6" t="s">
        <v>868</v>
      </c>
      <c r="C496" s="6" t="s">
        <v>865</v>
      </c>
      <c r="D496" s="29">
        <v>5</v>
      </c>
      <c r="E496" s="74">
        <v>15</v>
      </c>
      <c r="F496" s="104">
        <v>3</v>
      </c>
    </row>
    <row r="497" spans="1:6">
      <c r="A497" s="7" t="s">
        <v>1929</v>
      </c>
      <c r="B497" s="6" t="s">
        <v>869</v>
      </c>
      <c r="C497" s="6" t="s">
        <v>867</v>
      </c>
      <c r="D497" s="29">
        <v>11</v>
      </c>
      <c r="E497" s="74">
        <v>561</v>
      </c>
      <c r="F497" s="104">
        <v>51</v>
      </c>
    </row>
    <row r="498" spans="1:6">
      <c r="A498" s="7" t="s">
        <v>1929</v>
      </c>
      <c r="B498" s="6" t="s">
        <v>870</v>
      </c>
      <c r="C498" s="6" t="s">
        <v>865</v>
      </c>
      <c r="D498" s="29">
        <v>3</v>
      </c>
      <c r="E498" s="74">
        <v>573</v>
      </c>
      <c r="F498" s="104">
        <v>191</v>
      </c>
    </row>
    <row r="499" spans="1:6">
      <c r="A499" s="7" t="s">
        <v>1929</v>
      </c>
      <c r="B499" s="6" t="s">
        <v>871</v>
      </c>
      <c r="C499" s="6" t="s">
        <v>872</v>
      </c>
      <c r="D499" s="29">
        <v>12</v>
      </c>
      <c r="E499" s="74">
        <v>0</v>
      </c>
      <c r="F499" s="104">
        <v>0</v>
      </c>
    </row>
    <row r="500" spans="1:6">
      <c r="A500" s="7" t="s">
        <v>1929</v>
      </c>
      <c r="B500" s="6" t="s">
        <v>873</v>
      </c>
      <c r="C500" s="6" t="s">
        <v>872</v>
      </c>
      <c r="D500" s="29">
        <v>12</v>
      </c>
      <c r="E500" s="74">
        <v>84</v>
      </c>
      <c r="F500" s="104">
        <v>7</v>
      </c>
    </row>
    <row r="501" spans="1:6">
      <c r="A501" s="7" t="s">
        <v>1929</v>
      </c>
      <c r="B501" s="6" t="s">
        <v>874</v>
      </c>
      <c r="C501" s="6" t="s">
        <v>872</v>
      </c>
      <c r="D501" s="29">
        <v>8</v>
      </c>
      <c r="E501" s="74">
        <v>1712</v>
      </c>
      <c r="F501" s="104">
        <v>214</v>
      </c>
    </row>
    <row r="502" spans="1:6">
      <c r="A502" s="7" t="s">
        <v>1929</v>
      </c>
      <c r="B502" s="6" t="s">
        <v>875</v>
      </c>
      <c r="C502" s="6" t="s">
        <v>876</v>
      </c>
      <c r="D502" s="29">
        <v>30</v>
      </c>
      <c r="E502" s="74">
        <v>120</v>
      </c>
      <c r="F502" s="104">
        <v>4</v>
      </c>
    </row>
    <row r="503" spans="1:6">
      <c r="A503" s="7" t="s">
        <v>1929</v>
      </c>
      <c r="B503" s="6" t="s">
        <v>877</v>
      </c>
      <c r="C503" s="6" t="s">
        <v>876</v>
      </c>
      <c r="D503" s="29">
        <v>30</v>
      </c>
      <c r="E503" s="74">
        <v>480</v>
      </c>
      <c r="F503" s="104">
        <v>16</v>
      </c>
    </row>
    <row r="504" spans="1:6">
      <c r="A504" s="7" t="s">
        <v>1929</v>
      </c>
      <c r="B504" s="6" t="s">
        <v>878</v>
      </c>
      <c r="C504" s="6" t="s">
        <v>876</v>
      </c>
      <c r="D504" s="29">
        <v>26</v>
      </c>
      <c r="E504" s="74">
        <v>20722</v>
      </c>
      <c r="F504" s="104">
        <v>797</v>
      </c>
    </row>
    <row r="505" spans="1:6">
      <c r="A505" s="7" t="s">
        <v>1929</v>
      </c>
      <c r="B505" s="6" t="s">
        <v>879</v>
      </c>
      <c r="C505" s="6" t="s">
        <v>880</v>
      </c>
      <c r="D505" s="29">
        <v>210</v>
      </c>
      <c r="E505" s="74">
        <v>467880</v>
      </c>
      <c r="F505" s="104">
        <v>2228</v>
      </c>
    </row>
    <row r="506" spans="1:6">
      <c r="A506" s="7" t="s">
        <v>1929</v>
      </c>
      <c r="B506" s="6" t="s">
        <v>881</v>
      </c>
      <c r="C506" s="6" t="s">
        <v>883</v>
      </c>
      <c r="D506" s="29">
        <v>150</v>
      </c>
      <c r="E506" s="74" t="s">
        <v>173</v>
      </c>
      <c r="F506" s="104" t="s">
        <v>882</v>
      </c>
    </row>
    <row r="507" spans="1:6">
      <c r="A507" s="7" t="s">
        <v>1929</v>
      </c>
      <c r="B507" s="6" t="s">
        <v>884</v>
      </c>
      <c r="C507" s="6" t="s">
        <v>885</v>
      </c>
      <c r="D507" s="29">
        <v>210</v>
      </c>
      <c r="E507" s="74">
        <v>269220</v>
      </c>
      <c r="F507" s="104">
        <v>1282</v>
      </c>
    </row>
    <row r="508" spans="1:6">
      <c r="A508" s="7" t="s">
        <v>1929</v>
      </c>
      <c r="B508" s="6" t="s">
        <v>886</v>
      </c>
      <c r="C508" s="6" t="s">
        <v>854</v>
      </c>
      <c r="D508" s="29">
        <v>8</v>
      </c>
      <c r="E508" s="74">
        <v>313744</v>
      </c>
      <c r="F508" s="104">
        <v>39218</v>
      </c>
    </row>
    <row r="509" spans="1:6">
      <c r="A509" s="7" t="s">
        <v>1929</v>
      </c>
      <c r="B509" s="6" t="s">
        <v>887</v>
      </c>
      <c r="C509" s="6" t="s">
        <v>857</v>
      </c>
      <c r="D509" s="29">
        <v>8</v>
      </c>
      <c r="E509" s="74">
        <v>374792</v>
      </c>
      <c r="F509" s="104">
        <v>46849</v>
      </c>
    </row>
    <row r="510" spans="1:6">
      <c r="A510" s="7" t="s">
        <v>1929</v>
      </c>
      <c r="B510" s="6" t="s">
        <v>888</v>
      </c>
      <c r="C510" s="6" t="s">
        <v>889</v>
      </c>
      <c r="D510" s="29">
        <v>20</v>
      </c>
      <c r="E510" s="74">
        <v>340</v>
      </c>
      <c r="F510" s="104">
        <v>17</v>
      </c>
    </row>
    <row r="511" spans="1:6">
      <c r="A511" s="7" t="s">
        <v>1929</v>
      </c>
      <c r="B511" s="6" t="s">
        <v>890</v>
      </c>
      <c r="C511" s="6" t="s">
        <v>889</v>
      </c>
      <c r="D511" s="29">
        <v>20</v>
      </c>
      <c r="E511" s="74">
        <v>2880</v>
      </c>
      <c r="F511" s="104">
        <v>144</v>
      </c>
    </row>
    <row r="512" spans="1:6">
      <c r="A512" s="7" t="s">
        <v>1929</v>
      </c>
      <c r="B512" s="6" t="s">
        <v>891</v>
      </c>
      <c r="C512" s="6" t="s">
        <v>889</v>
      </c>
      <c r="D512" s="29">
        <v>16</v>
      </c>
      <c r="E512" s="74">
        <v>58336</v>
      </c>
      <c r="F512" s="104">
        <v>3646</v>
      </c>
    </row>
    <row r="513" spans="1:6">
      <c r="A513" s="7" t="s">
        <v>1929</v>
      </c>
      <c r="B513" s="6" t="s">
        <v>892</v>
      </c>
      <c r="C513" s="6" t="s">
        <v>893</v>
      </c>
      <c r="D513" s="29">
        <v>60</v>
      </c>
      <c r="E513" s="74">
        <v>345480</v>
      </c>
      <c r="F513" s="104">
        <v>5758</v>
      </c>
    </row>
    <row r="514" spans="1:6">
      <c r="A514" s="7" t="s">
        <v>1929</v>
      </c>
      <c r="B514" s="14" t="s">
        <v>894</v>
      </c>
      <c r="C514" s="6" t="s">
        <v>895</v>
      </c>
      <c r="D514" s="29">
        <v>330</v>
      </c>
      <c r="E514" s="74">
        <v>330</v>
      </c>
      <c r="F514" s="45">
        <v>1</v>
      </c>
    </row>
    <row r="515" spans="1:6">
      <c r="A515" s="7" t="s">
        <v>1929</v>
      </c>
      <c r="B515" s="6" t="s">
        <v>896</v>
      </c>
      <c r="C515" s="6" t="s">
        <v>897</v>
      </c>
      <c r="D515" s="29">
        <v>155</v>
      </c>
      <c r="E515" s="74">
        <v>1240</v>
      </c>
      <c r="F515" s="45">
        <v>8</v>
      </c>
    </row>
    <row r="516" spans="1:6">
      <c r="A516" s="7" t="s">
        <v>1929</v>
      </c>
      <c r="B516" s="6" t="s">
        <v>898</v>
      </c>
      <c r="C516" s="6" t="s">
        <v>899</v>
      </c>
      <c r="D516" s="29">
        <v>155</v>
      </c>
      <c r="E516" s="74">
        <v>0</v>
      </c>
      <c r="F516" s="104">
        <v>0</v>
      </c>
    </row>
    <row r="517" spans="1:6">
      <c r="A517" s="7" t="s">
        <v>1929</v>
      </c>
      <c r="B517" s="6" t="s">
        <v>900</v>
      </c>
      <c r="C517" s="6" t="s">
        <v>847</v>
      </c>
      <c r="D517" s="29">
        <v>80</v>
      </c>
      <c r="E517" s="74">
        <v>661680</v>
      </c>
      <c r="F517" s="104">
        <v>8271</v>
      </c>
    </row>
    <row r="518" spans="1:6">
      <c r="A518" s="7" t="s">
        <v>1929</v>
      </c>
      <c r="B518" s="6" t="s">
        <v>901</v>
      </c>
      <c r="C518" s="6" t="s">
        <v>893</v>
      </c>
      <c r="D518" s="29">
        <v>80</v>
      </c>
      <c r="E518" s="74">
        <v>67200</v>
      </c>
      <c r="F518" s="104">
        <v>840</v>
      </c>
    </row>
    <row r="519" spans="1:6" ht="75">
      <c r="A519" s="7" t="s">
        <v>1929</v>
      </c>
      <c r="B519" s="6" t="s">
        <v>902</v>
      </c>
      <c r="C519" s="6" t="s">
        <v>903</v>
      </c>
      <c r="D519" s="29">
        <v>22</v>
      </c>
      <c r="E519" s="74">
        <v>3388</v>
      </c>
      <c r="F519" s="104">
        <v>154</v>
      </c>
    </row>
    <row r="520" spans="1:6">
      <c r="A520" s="7" t="s">
        <v>1929</v>
      </c>
      <c r="B520" s="6" t="s">
        <v>904</v>
      </c>
      <c r="C520" s="6" t="s">
        <v>905</v>
      </c>
      <c r="D520" s="29">
        <v>15</v>
      </c>
      <c r="E520" s="74">
        <v>9270</v>
      </c>
      <c r="F520" s="104">
        <v>618</v>
      </c>
    </row>
    <row r="521" spans="1:6" ht="30">
      <c r="A521" s="7" t="s">
        <v>1929</v>
      </c>
      <c r="B521" s="6" t="s">
        <v>906</v>
      </c>
      <c r="C521" s="6" t="s">
        <v>907</v>
      </c>
      <c r="D521" s="29">
        <v>22</v>
      </c>
      <c r="E521" s="74">
        <v>224.96630790556355</v>
      </c>
      <c r="F521" s="104">
        <v>10.225741268434707</v>
      </c>
    </row>
    <row r="522" spans="1:6" ht="45">
      <c r="A522" s="7" t="s">
        <v>1929</v>
      </c>
      <c r="B522" s="6" t="s">
        <v>908</v>
      </c>
      <c r="C522" s="6" t="s">
        <v>909</v>
      </c>
      <c r="D522" s="29">
        <v>15</v>
      </c>
      <c r="E522" s="74">
        <v>1425</v>
      </c>
      <c r="F522" s="104">
        <v>95</v>
      </c>
    </row>
    <row r="523" spans="1:6">
      <c r="A523" s="7" t="s">
        <v>1929</v>
      </c>
      <c r="B523" s="11" t="s">
        <v>910</v>
      </c>
      <c r="C523" s="6" t="s">
        <v>911</v>
      </c>
      <c r="D523" s="26">
        <v>37</v>
      </c>
      <c r="E523" s="75">
        <v>2886</v>
      </c>
      <c r="F523" s="50">
        <v>78</v>
      </c>
    </row>
    <row r="524" spans="1:6" ht="30">
      <c r="A524" s="7" t="s">
        <v>1929</v>
      </c>
      <c r="B524" s="6" t="s">
        <v>912</v>
      </c>
      <c r="C524" s="6" t="s">
        <v>913</v>
      </c>
      <c r="D524" s="29">
        <v>25</v>
      </c>
      <c r="E524" s="74">
        <v>6325</v>
      </c>
      <c r="F524" s="104">
        <v>253</v>
      </c>
    </row>
    <row r="525" spans="1:6" ht="45">
      <c r="A525" s="7" t="s">
        <v>1929</v>
      </c>
      <c r="B525" s="6" t="s">
        <v>914</v>
      </c>
      <c r="C525" s="6" t="s">
        <v>915</v>
      </c>
      <c r="D525" s="29">
        <v>25</v>
      </c>
      <c r="E525" s="74">
        <v>2875</v>
      </c>
      <c r="F525" s="104">
        <v>115</v>
      </c>
    </row>
    <row r="526" spans="1:6" ht="30">
      <c r="A526" s="7" t="s">
        <v>1929</v>
      </c>
      <c r="B526" s="6" t="s">
        <v>916</v>
      </c>
      <c r="C526" s="6" t="s">
        <v>917</v>
      </c>
      <c r="D526" s="29">
        <v>137</v>
      </c>
      <c r="E526" s="74">
        <v>952698</v>
      </c>
      <c r="F526" s="104">
        <v>6954</v>
      </c>
    </row>
    <row r="527" spans="1:6" ht="30">
      <c r="A527" s="7" t="s">
        <v>1929</v>
      </c>
      <c r="B527" s="6" t="s">
        <v>918</v>
      </c>
      <c r="C527" s="6" t="s">
        <v>919</v>
      </c>
      <c r="D527" s="29">
        <v>137</v>
      </c>
      <c r="E527" s="74">
        <v>458402</v>
      </c>
      <c r="F527" s="104">
        <v>3346</v>
      </c>
    </row>
    <row r="528" spans="1:6" ht="30">
      <c r="A528" s="7" t="s">
        <v>1929</v>
      </c>
      <c r="B528" s="6" t="s">
        <v>920</v>
      </c>
      <c r="C528" s="6" t="s">
        <v>921</v>
      </c>
      <c r="D528" s="29">
        <v>22</v>
      </c>
      <c r="E528" s="74">
        <v>15972</v>
      </c>
      <c r="F528" s="104">
        <v>726</v>
      </c>
    </row>
    <row r="529" spans="1:6">
      <c r="A529" s="7" t="s">
        <v>1929</v>
      </c>
      <c r="B529" s="6" t="s">
        <v>922</v>
      </c>
      <c r="C529" s="6" t="s">
        <v>923</v>
      </c>
      <c r="D529" s="29">
        <v>22</v>
      </c>
      <c r="E529" s="74">
        <v>55176</v>
      </c>
      <c r="F529" s="104">
        <v>2508</v>
      </c>
    </row>
    <row r="530" spans="1:6">
      <c r="A530" s="7" t="s">
        <v>1929</v>
      </c>
      <c r="B530" s="6" t="s">
        <v>924</v>
      </c>
      <c r="C530" s="6" t="s">
        <v>923</v>
      </c>
      <c r="D530" s="29">
        <v>22</v>
      </c>
      <c r="E530" s="74">
        <v>13882</v>
      </c>
      <c r="F530" s="104">
        <v>631</v>
      </c>
    </row>
    <row r="531" spans="1:6">
      <c r="A531" s="7" t="s">
        <v>1929</v>
      </c>
      <c r="B531" s="6" t="s">
        <v>925</v>
      </c>
      <c r="C531" s="6" t="s">
        <v>923</v>
      </c>
      <c r="D531" s="29">
        <v>37</v>
      </c>
      <c r="E531" s="74">
        <v>222</v>
      </c>
      <c r="F531" s="104">
        <v>6</v>
      </c>
    </row>
    <row r="532" spans="1:6" ht="30">
      <c r="A532" s="7" t="s">
        <v>1929</v>
      </c>
      <c r="B532" s="6" t="s">
        <v>926</v>
      </c>
      <c r="C532" s="6" t="s">
        <v>927</v>
      </c>
      <c r="D532" s="29">
        <v>37</v>
      </c>
      <c r="E532" s="74">
        <v>17908</v>
      </c>
      <c r="F532" s="104">
        <v>484</v>
      </c>
    </row>
    <row r="533" spans="1:6">
      <c r="A533" s="7" t="s">
        <v>1929</v>
      </c>
      <c r="B533" s="6" t="s">
        <v>928</v>
      </c>
      <c r="C533" s="6" t="s">
        <v>929</v>
      </c>
      <c r="D533" s="29">
        <v>22</v>
      </c>
      <c r="E533" s="74">
        <v>22</v>
      </c>
      <c r="F533" s="104">
        <v>1</v>
      </c>
    </row>
    <row r="534" spans="1:6">
      <c r="A534" s="7" t="s">
        <v>1929</v>
      </c>
      <c r="B534" s="6" t="s">
        <v>930</v>
      </c>
      <c r="C534" s="6" t="s">
        <v>931</v>
      </c>
      <c r="D534" s="29">
        <v>22</v>
      </c>
      <c r="E534" s="74">
        <v>3630</v>
      </c>
      <c r="F534" s="104">
        <v>165</v>
      </c>
    </row>
    <row r="535" spans="1:6">
      <c r="A535" s="7" t="s">
        <v>1929</v>
      </c>
      <c r="B535" s="6" t="s">
        <v>932</v>
      </c>
      <c r="C535" s="6" t="s">
        <v>933</v>
      </c>
      <c r="D535" s="29">
        <v>22</v>
      </c>
      <c r="E535" s="74">
        <v>10362</v>
      </c>
      <c r="F535" s="104">
        <v>471</v>
      </c>
    </row>
    <row r="536" spans="1:6" ht="30">
      <c r="A536" s="7" t="s">
        <v>1929</v>
      </c>
      <c r="B536" s="6" t="s">
        <v>934</v>
      </c>
      <c r="C536" s="6" t="s">
        <v>935</v>
      </c>
      <c r="D536" s="29">
        <v>75</v>
      </c>
      <c r="E536" s="74">
        <v>44850</v>
      </c>
      <c r="F536" s="104">
        <v>598</v>
      </c>
    </row>
    <row r="537" spans="1:6" ht="30">
      <c r="A537" s="7" t="s">
        <v>1929</v>
      </c>
      <c r="B537" s="6" t="s">
        <v>936</v>
      </c>
      <c r="C537" s="6" t="s">
        <v>937</v>
      </c>
      <c r="D537" s="29">
        <v>48</v>
      </c>
      <c r="E537" s="74">
        <v>2956320</v>
      </c>
      <c r="F537" s="104">
        <v>61590</v>
      </c>
    </row>
    <row r="538" spans="1:6" ht="30">
      <c r="A538" s="7" t="s">
        <v>1929</v>
      </c>
      <c r="B538" s="6" t="s">
        <v>938</v>
      </c>
      <c r="C538" s="6" t="s">
        <v>939</v>
      </c>
      <c r="D538" s="29">
        <v>15</v>
      </c>
      <c r="E538" s="74">
        <v>0</v>
      </c>
      <c r="F538" s="104">
        <v>0</v>
      </c>
    </row>
    <row r="539" spans="1:6">
      <c r="A539" s="7" t="s">
        <v>1929</v>
      </c>
      <c r="B539" s="6" t="s">
        <v>940</v>
      </c>
      <c r="C539" s="6" t="s">
        <v>941</v>
      </c>
      <c r="D539" s="29">
        <v>22</v>
      </c>
      <c r="E539" s="74">
        <v>0</v>
      </c>
      <c r="F539" s="46">
        <v>0</v>
      </c>
    </row>
    <row r="540" spans="1:6">
      <c r="A540" s="7" t="s">
        <v>1929</v>
      </c>
      <c r="B540" s="6" t="s">
        <v>942</v>
      </c>
      <c r="C540" s="6" t="s">
        <v>941</v>
      </c>
      <c r="D540" s="29">
        <v>22</v>
      </c>
      <c r="E540" s="74">
        <v>0</v>
      </c>
      <c r="F540" s="46">
        <v>0</v>
      </c>
    </row>
    <row r="541" spans="1:6" ht="45">
      <c r="A541" s="7" t="s">
        <v>1929</v>
      </c>
      <c r="B541" s="6" t="s">
        <v>943</v>
      </c>
      <c r="C541" s="6" t="s">
        <v>944</v>
      </c>
      <c r="D541" s="29">
        <v>1</v>
      </c>
      <c r="E541" s="74">
        <v>150512</v>
      </c>
      <c r="F541" s="45">
        <v>150512</v>
      </c>
    </row>
    <row r="542" spans="1:6">
      <c r="A542" s="7" t="s">
        <v>1929</v>
      </c>
      <c r="B542" s="11" t="s">
        <v>945</v>
      </c>
      <c r="C542" s="6" t="s">
        <v>946</v>
      </c>
      <c r="D542" s="29">
        <v>410</v>
      </c>
      <c r="E542" s="74">
        <v>1230</v>
      </c>
      <c r="F542" s="46">
        <v>3</v>
      </c>
    </row>
    <row r="543" spans="1:6" ht="30">
      <c r="A543" s="7" t="s">
        <v>1929</v>
      </c>
      <c r="B543" s="6" t="s">
        <v>947</v>
      </c>
      <c r="C543" s="6" t="s">
        <v>948</v>
      </c>
      <c r="D543" s="29">
        <v>1</v>
      </c>
      <c r="E543" s="74" t="s">
        <v>173</v>
      </c>
      <c r="F543" s="23" t="s">
        <v>173</v>
      </c>
    </row>
    <row r="544" spans="1:6" ht="30">
      <c r="A544" s="7" t="s">
        <v>1929</v>
      </c>
      <c r="B544" s="6" t="s">
        <v>949</v>
      </c>
      <c r="C544" s="6" t="s">
        <v>950</v>
      </c>
      <c r="D544" s="29">
        <v>25</v>
      </c>
      <c r="E544" s="74" t="s">
        <v>173</v>
      </c>
      <c r="F544" s="23" t="s">
        <v>173</v>
      </c>
    </row>
    <row r="545" spans="1:6" ht="30">
      <c r="A545" s="7" t="s">
        <v>1929</v>
      </c>
      <c r="B545" s="6" t="s">
        <v>951</v>
      </c>
      <c r="C545" s="6" t="s">
        <v>952</v>
      </c>
      <c r="D545" s="29">
        <v>25</v>
      </c>
      <c r="E545" s="74" t="s">
        <v>173</v>
      </c>
      <c r="F545" s="23" t="s">
        <v>173</v>
      </c>
    </row>
    <row r="546" spans="1:6" ht="30">
      <c r="A546" s="7" t="s">
        <v>1929</v>
      </c>
      <c r="B546" s="6" t="s">
        <v>953</v>
      </c>
      <c r="C546" s="6" t="s">
        <v>1956</v>
      </c>
      <c r="D546" s="29">
        <v>63.65</v>
      </c>
      <c r="E546" s="74">
        <v>0</v>
      </c>
      <c r="F546" s="23" t="s">
        <v>954</v>
      </c>
    </row>
    <row r="547" spans="1:6" ht="30">
      <c r="A547" s="7" t="s">
        <v>1929</v>
      </c>
      <c r="B547" s="6" t="s">
        <v>955</v>
      </c>
      <c r="C547" s="6" t="s">
        <v>1957</v>
      </c>
      <c r="D547" s="29">
        <v>74.25</v>
      </c>
      <c r="E547" s="74">
        <v>0</v>
      </c>
      <c r="F547" s="23" t="s">
        <v>956</v>
      </c>
    </row>
    <row r="548" spans="1:6" ht="30">
      <c r="A548" s="7" t="s">
        <v>1929</v>
      </c>
      <c r="B548" s="6" t="s">
        <v>957</v>
      </c>
      <c r="C548" s="6" t="s">
        <v>1958</v>
      </c>
      <c r="D548" s="29">
        <v>74.25</v>
      </c>
      <c r="E548" s="74">
        <v>0</v>
      </c>
      <c r="F548" s="23" t="s">
        <v>958</v>
      </c>
    </row>
    <row r="549" spans="1:6" ht="30">
      <c r="A549" s="7" t="s">
        <v>1929</v>
      </c>
      <c r="B549" s="6" t="s">
        <v>959</v>
      </c>
      <c r="C549" s="6" t="s">
        <v>1959</v>
      </c>
      <c r="D549" s="29">
        <v>74.25</v>
      </c>
      <c r="E549" s="74">
        <v>0</v>
      </c>
      <c r="F549" s="23" t="s">
        <v>960</v>
      </c>
    </row>
    <row r="550" spans="1:6" ht="30">
      <c r="A550" s="7" t="s">
        <v>1929</v>
      </c>
      <c r="B550" s="6" t="s">
        <v>961</v>
      </c>
      <c r="C550" s="6" t="s">
        <v>1960</v>
      </c>
      <c r="D550" s="29">
        <v>5</v>
      </c>
      <c r="E550" s="74">
        <v>0</v>
      </c>
      <c r="F550" s="23" t="s">
        <v>962</v>
      </c>
    </row>
    <row r="551" spans="1:6" ht="30">
      <c r="A551" s="7" t="s">
        <v>1929</v>
      </c>
      <c r="B551" s="6" t="s">
        <v>963</v>
      </c>
      <c r="C551" s="6" t="s">
        <v>1961</v>
      </c>
      <c r="D551" s="29">
        <v>2</v>
      </c>
      <c r="E551" s="74">
        <v>0</v>
      </c>
      <c r="F551" s="23" t="s">
        <v>964</v>
      </c>
    </row>
    <row r="552" spans="1:6" ht="45">
      <c r="A552" s="7" t="s">
        <v>1929</v>
      </c>
      <c r="B552" s="6" t="s">
        <v>965</v>
      </c>
      <c r="C552" s="6" t="s">
        <v>1962</v>
      </c>
      <c r="D552" s="29">
        <v>74.25</v>
      </c>
      <c r="E552" s="74">
        <v>0</v>
      </c>
      <c r="F552" s="23" t="s">
        <v>173</v>
      </c>
    </row>
    <row r="553" spans="1:6" ht="30">
      <c r="A553" s="7" t="s">
        <v>1929</v>
      </c>
      <c r="B553" s="6" t="s">
        <v>966</v>
      </c>
      <c r="C553" s="6" t="s">
        <v>1963</v>
      </c>
      <c r="D553" s="29">
        <v>74.25</v>
      </c>
      <c r="E553" s="74">
        <v>0</v>
      </c>
      <c r="F553" s="23" t="s">
        <v>173</v>
      </c>
    </row>
    <row r="554" spans="1:6" ht="45">
      <c r="A554" s="7" t="s">
        <v>1929</v>
      </c>
      <c r="B554" s="6" t="s">
        <v>2008</v>
      </c>
      <c r="C554" s="6" t="s">
        <v>2046</v>
      </c>
      <c r="D554" s="29">
        <v>29.7</v>
      </c>
      <c r="E554" s="74">
        <v>0</v>
      </c>
      <c r="F554" s="23" t="s">
        <v>173</v>
      </c>
    </row>
    <row r="555" spans="1:6" ht="30">
      <c r="A555" s="7" t="s">
        <v>1929</v>
      </c>
      <c r="B555" s="6" t="s">
        <v>967</v>
      </c>
      <c r="C555" s="6" t="s">
        <v>1964</v>
      </c>
      <c r="D555" s="29">
        <v>1.05</v>
      </c>
      <c r="E555" s="74">
        <v>0</v>
      </c>
      <c r="F555" s="23" t="s">
        <v>173</v>
      </c>
    </row>
    <row r="556" spans="1:6" ht="30">
      <c r="A556" s="7" t="s">
        <v>1929</v>
      </c>
      <c r="B556" s="6" t="s">
        <v>968</v>
      </c>
      <c r="C556" s="6" t="s">
        <v>1965</v>
      </c>
      <c r="D556" s="29">
        <v>1.05</v>
      </c>
      <c r="E556" s="74">
        <v>0</v>
      </c>
      <c r="F556" s="23" t="s">
        <v>173</v>
      </c>
    </row>
    <row r="557" spans="1:6" ht="75">
      <c r="A557" s="7" t="s">
        <v>1929</v>
      </c>
      <c r="B557" s="6" t="s">
        <v>969</v>
      </c>
      <c r="C557" s="6" t="s">
        <v>1966</v>
      </c>
      <c r="D557" s="29">
        <v>11.65</v>
      </c>
      <c r="E557" s="74">
        <v>0</v>
      </c>
      <c r="F557" s="23" t="s">
        <v>173</v>
      </c>
    </row>
    <row r="558" spans="1:6" ht="75">
      <c r="A558" s="7" t="s">
        <v>1929</v>
      </c>
      <c r="B558" s="6" t="s">
        <v>970</v>
      </c>
      <c r="C558" s="6" t="s">
        <v>1967</v>
      </c>
      <c r="D558" s="29">
        <v>14.85</v>
      </c>
      <c r="E558" s="74">
        <v>0</v>
      </c>
      <c r="F558" s="23" t="s">
        <v>173</v>
      </c>
    </row>
    <row r="559" spans="1:6" ht="30">
      <c r="A559" s="7" t="s">
        <v>1929</v>
      </c>
      <c r="B559" s="6" t="s">
        <v>971</v>
      </c>
      <c r="C559" s="6" t="s">
        <v>1968</v>
      </c>
      <c r="D559" s="29" t="s">
        <v>972</v>
      </c>
      <c r="E559" s="74">
        <v>0</v>
      </c>
      <c r="F559" s="23" t="s">
        <v>173</v>
      </c>
    </row>
    <row r="560" spans="1:6" ht="165">
      <c r="A560" s="7" t="s">
        <v>1929</v>
      </c>
      <c r="B560" s="6" t="s">
        <v>973</v>
      </c>
      <c r="C560" s="11" t="s">
        <v>1969</v>
      </c>
      <c r="D560" s="29">
        <v>0</v>
      </c>
      <c r="E560" s="74">
        <v>0</v>
      </c>
      <c r="F560" s="23" t="s">
        <v>173</v>
      </c>
    </row>
    <row r="561" spans="1:6" ht="45">
      <c r="A561" s="7" t="s">
        <v>1929</v>
      </c>
      <c r="B561" s="6" t="s">
        <v>974</v>
      </c>
      <c r="C561" s="6" t="s">
        <v>1970</v>
      </c>
      <c r="D561" s="29">
        <v>8</v>
      </c>
      <c r="E561" s="74">
        <v>0</v>
      </c>
      <c r="F561" s="23" t="s">
        <v>173</v>
      </c>
    </row>
    <row r="562" spans="1:6" ht="45">
      <c r="A562" s="7" t="s">
        <v>1929</v>
      </c>
      <c r="B562" s="6" t="s">
        <v>975</v>
      </c>
      <c r="C562" s="6" t="s">
        <v>1971</v>
      </c>
      <c r="D562" s="29">
        <v>1</v>
      </c>
      <c r="E562" s="74">
        <v>0</v>
      </c>
      <c r="F562" s="23" t="s">
        <v>173</v>
      </c>
    </row>
    <row r="563" spans="1:6" ht="45">
      <c r="A563" s="7" t="s">
        <v>1929</v>
      </c>
      <c r="B563" s="6" t="s">
        <v>976</v>
      </c>
      <c r="C563" s="6" t="s">
        <v>1972</v>
      </c>
      <c r="D563" s="29">
        <v>2</v>
      </c>
      <c r="E563" s="74">
        <v>0</v>
      </c>
      <c r="F563" s="23" t="s">
        <v>173</v>
      </c>
    </row>
    <row r="564" spans="1:6" ht="30">
      <c r="A564" s="7" t="s">
        <v>1929</v>
      </c>
      <c r="B564" s="6" t="s">
        <v>977</v>
      </c>
      <c r="C564" s="6" t="s">
        <v>1973</v>
      </c>
      <c r="D564" s="29">
        <v>11.15</v>
      </c>
      <c r="E564" s="74">
        <v>0</v>
      </c>
      <c r="F564" s="23" t="s">
        <v>978</v>
      </c>
    </row>
    <row r="565" spans="1:6" ht="45">
      <c r="A565" s="7" t="s">
        <v>1929</v>
      </c>
      <c r="B565" s="6" t="s">
        <v>979</v>
      </c>
      <c r="C565" s="6" t="s">
        <v>1974</v>
      </c>
      <c r="D565" s="29">
        <v>0</v>
      </c>
      <c r="E565" s="74">
        <v>0</v>
      </c>
      <c r="F565" s="23" t="s">
        <v>980</v>
      </c>
    </row>
    <row r="566" spans="1:6" ht="45">
      <c r="A566" s="7" t="s">
        <v>1929</v>
      </c>
      <c r="B566" s="6" t="s">
        <v>981</v>
      </c>
      <c r="C566" s="6" t="s">
        <v>1975</v>
      </c>
      <c r="D566" s="29">
        <v>63.65</v>
      </c>
      <c r="E566" s="74">
        <v>0</v>
      </c>
      <c r="F566" s="23" t="s">
        <v>173</v>
      </c>
    </row>
    <row r="567" spans="1:6" ht="30">
      <c r="A567" s="7" t="s">
        <v>1929</v>
      </c>
      <c r="B567" s="6" t="s">
        <v>982</v>
      </c>
      <c r="C567" s="6" t="s">
        <v>1976</v>
      </c>
      <c r="D567" s="29">
        <v>29.7</v>
      </c>
      <c r="E567" s="74">
        <v>0</v>
      </c>
      <c r="F567" s="23" t="s">
        <v>173</v>
      </c>
    </row>
    <row r="568" spans="1:6" ht="30">
      <c r="A568" s="7" t="s">
        <v>1929</v>
      </c>
      <c r="B568" s="6" t="s">
        <v>983</v>
      </c>
      <c r="C568" s="6" t="s">
        <v>1977</v>
      </c>
      <c r="D568" s="29">
        <v>2.1</v>
      </c>
      <c r="E568" s="74">
        <v>0</v>
      </c>
      <c r="F568" s="23" t="s">
        <v>173</v>
      </c>
    </row>
    <row r="569" spans="1:6" ht="30">
      <c r="A569" s="7" t="s">
        <v>1929</v>
      </c>
      <c r="B569" s="6" t="s">
        <v>984</v>
      </c>
      <c r="C569" s="6" t="s">
        <v>1978</v>
      </c>
      <c r="D569" s="29">
        <v>5</v>
      </c>
      <c r="E569" s="74">
        <v>0</v>
      </c>
      <c r="F569" s="23" t="s">
        <v>173</v>
      </c>
    </row>
    <row r="570" spans="1:6" ht="30">
      <c r="A570" s="7" t="s">
        <v>1929</v>
      </c>
      <c r="B570" s="6" t="s">
        <v>985</v>
      </c>
      <c r="C570" s="6" t="s">
        <v>1979</v>
      </c>
      <c r="D570" s="29">
        <v>1</v>
      </c>
      <c r="E570" s="74">
        <v>0</v>
      </c>
      <c r="F570" s="23" t="s">
        <v>173</v>
      </c>
    </row>
    <row r="571" spans="1:6" ht="30">
      <c r="A571" s="7" t="s">
        <v>1929</v>
      </c>
      <c r="B571" s="6" t="s">
        <v>986</v>
      </c>
      <c r="C571" s="6" t="s">
        <v>1980</v>
      </c>
      <c r="D571" s="29">
        <v>18</v>
      </c>
      <c r="E571" s="74">
        <v>0</v>
      </c>
      <c r="F571" s="23" t="s">
        <v>173</v>
      </c>
    </row>
    <row r="572" spans="1:6" ht="30">
      <c r="A572" s="7" t="s">
        <v>1929</v>
      </c>
      <c r="B572" s="6" t="s">
        <v>987</v>
      </c>
      <c r="C572" s="6" t="s">
        <v>1981</v>
      </c>
      <c r="D572" s="29">
        <v>3</v>
      </c>
      <c r="E572" s="74">
        <v>0</v>
      </c>
      <c r="F572" s="23" t="s">
        <v>173</v>
      </c>
    </row>
    <row r="573" spans="1:6" ht="30">
      <c r="A573" s="7" t="s">
        <v>1929</v>
      </c>
      <c r="B573" s="6" t="s">
        <v>988</v>
      </c>
      <c r="C573" s="6" t="s">
        <v>1982</v>
      </c>
      <c r="D573" s="29">
        <v>15</v>
      </c>
      <c r="E573" s="74">
        <v>0</v>
      </c>
      <c r="F573" s="23" t="s">
        <v>173</v>
      </c>
    </row>
    <row r="574" spans="1:6" ht="30">
      <c r="A574" s="7" t="s">
        <v>1929</v>
      </c>
      <c r="B574" s="6" t="s">
        <v>989</v>
      </c>
      <c r="C574" s="6" t="s">
        <v>1983</v>
      </c>
      <c r="D574" s="29">
        <v>15</v>
      </c>
      <c r="E574" s="74">
        <v>0</v>
      </c>
      <c r="F574" s="23" t="s">
        <v>173</v>
      </c>
    </row>
    <row r="575" spans="1:6" ht="30">
      <c r="A575" s="7" t="s">
        <v>1929</v>
      </c>
      <c r="B575" s="6" t="s">
        <v>990</v>
      </c>
      <c r="C575" s="6" t="s">
        <v>1984</v>
      </c>
      <c r="D575" s="29">
        <v>1</v>
      </c>
      <c r="E575" s="74">
        <v>0</v>
      </c>
      <c r="F575" s="23" t="s">
        <v>173</v>
      </c>
    </row>
    <row r="576" spans="1:6" ht="60">
      <c r="A576" s="7" t="s">
        <v>1929</v>
      </c>
      <c r="B576" s="11" t="s">
        <v>991</v>
      </c>
      <c r="C576" s="6" t="s">
        <v>993</v>
      </c>
      <c r="D576" s="74">
        <v>300000</v>
      </c>
      <c r="E576" s="74">
        <v>300000</v>
      </c>
      <c r="F576" s="24" t="s">
        <v>992</v>
      </c>
    </row>
    <row r="577" spans="1:6" ht="60">
      <c r="A577" s="7" t="s">
        <v>1929</v>
      </c>
      <c r="B577" s="11" t="s">
        <v>994</v>
      </c>
      <c r="C577" s="6" t="s">
        <v>993</v>
      </c>
      <c r="D577" s="74">
        <v>198700</v>
      </c>
      <c r="E577" s="74">
        <v>198700</v>
      </c>
      <c r="F577" s="24" t="s">
        <v>992</v>
      </c>
    </row>
    <row r="578" spans="1:6" ht="60">
      <c r="A578" s="7" t="s">
        <v>1929</v>
      </c>
      <c r="B578" s="11" t="s">
        <v>995</v>
      </c>
      <c r="C578" s="6" t="s">
        <v>993</v>
      </c>
      <c r="D578" s="74">
        <v>198700</v>
      </c>
      <c r="E578" s="74">
        <v>198700</v>
      </c>
      <c r="F578" s="24" t="s">
        <v>992</v>
      </c>
    </row>
    <row r="579" spans="1:6" ht="60">
      <c r="A579" s="7" t="s">
        <v>1929</v>
      </c>
      <c r="B579" s="11" t="s">
        <v>996</v>
      </c>
      <c r="C579" s="6" t="s">
        <v>993</v>
      </c>
      <c r="D579" s="74">
        <v>198700</v>
      </c>
      <c r="E579" s="74">
        <v>198700</v>
      </c>
      <c r="F579" s="24" t="s">
        <v>992</v>
      </c>
    </row>
    <row r="580" spans="1:6" ht="60">
      <c r="A580" s="7" t="s">
        <v>1929</v>
      </c>
      <c r="B580" s="11" t="s">
        <v>997</v>
      </c>
      <c r="C580" s="6" t="s">
        <v>993</v>
      </c>
      <c r="D580" s="74">
        <v>984700</v>
      </c>
      <c r="E580" s="74">
        <v>984700</v>
      </c>
      <c r="F580" s="24" t="s">
        <v>992</v>
      </c>
    </row>
    <row r="581" spans="1:6" ht="60">
      <c r="A581" s="7" t="s">
        <v>1929</v>
      </c>
      <c r="B581" s="11" t="s">
        <v>998</v>
      </c>
      <c r="C581" s="6" t="s">
        <v>993</v>
      </c>
      <c r="D581" s="74">
        <v>684800</v>
      </c>
      <c r="E581" s="74">
        <v>684800</v>
      </c>
      <c r="F581" s="24" t="s">
        <v>992</v>
      </c>
    </row>
    <row r="582" spans="1:6" ht="60">
      <c r="A582" s="7" t="s">
        <v>1929</v>
      </c>
      <c r="B582" s="11" t="s">
        <v>1985</v>
      </c>
      <c r="C582" s="6" t="s">
        <v>993</v>
      </c>
      <c r="D582" s="74">
        <v>100000</v>
      </c>
      <c r="E582" s="74">
        <v>100000</v>
      </c>
      <c r="F582" s="24" t="s">
        <v>992</v>
      </c>
    </row>
    <row r="583" spans="1:6" ht="60">
      <c r="A583" s="7" t="s">
        <v>1929</v>
      </c>
      <c r="B583" s="11" t="s">
        <v>999</v>
      </c>
      <c r="C583" s="6" t="s">
        <v>993</v>
      </c>
      <c r="D583" s="74">
        <v>100000</v>
      </c>
      <c r="E583" s="74">
        <v>100000</v>
      </c>
      <c r="F583" s="24" t="s">
        <v>992</v>
      </c>
    </row>
    <row r="584" spans="1:6" ht="30">
      <c r="A584" s="7" t="s">
        <v>1929</v>
      </c>
      <c r="B584" s="11" t="s">
        <v>1000</v>
      </c>
      <c r="C584" s="6" t="s">
        <v>2087</v>
      </c>
      <c r="D584" s="19">
        <v>190</v>
      </c>
      <c r="E584" s="74">
        <v>190</v>
      </c>
      <c r="F584" s="102">
        <v>1</v>
      </c>
    </row>
    <row r="585" spans="1:6">
      <c r="A585" s="7" t="s">
        <v>1929</v>
      </c>
      <c r="B585" s="11" t="s">
        <v>1001</v>
      </c>
      <c r="C585" s="6" t="s">
        <v>2047</v>
      </c>
      <c r="D585" s="19">
        <v>190</v>
      </c>
      <c r="E585" s="74">
        <v>0</v>
      </c>
      <c r="F585" s="102">
        <v>0</v>
      </c>
    </row>
    <row r="586" spans="1:6">
      <c r="A586" s="7" t="s">
        <v>1929</v>
      </c>
      <c r="B586" s="11" t="s">
        <v>1002</v>
      </c>
      <c r="C586" s="6" t="s">
        <v>2088</v>
      </c>
      <c r="D586" s="19">
        <v>190</v>
      </c>
      <c r="E586" s="74">
        <v>12900</v>
      </c>
      <c r="F586" s="102">
        <v>68</v>
      </c>
    </row>
    <row r="587" spans="1:6">
      <c r="A587" s="7" t="s">
        <v>1929</v>
      </c>
      <c r="B587" s="11" t="s">
        <v>1003</v>
      </c>
      <c r="C587" s="6" t="s">
        <v>2089</v>
      </c>
      <c r="D587" s="19">
        <v>290</v>
      </c>
      <c r="E587" s="74">
        <v>20200</v>
      </c>
      <c r="F587" s="102">
        <v>70</v>
      </c>
    </row>
    <row r="588" spans="1:6">
      <c r="A588" s="7" t="s">
        <v>1929</v>
      </c>
      <c r="B588" s="11" t="s">
        <v>1004</v>
      </c>
      <c r="C588" s="6" t="s">
        <v>1005</v>
      </c>
      <c r="D588" s="19">
        <v>190</v>
      </c>
      <c r="E588" s="74">
        <v>389000</v>
      </c>
      <c r="F588" s="102">
        <v>2047</v>
      </c>
    </row>
    <row r="589" spans="1:6" ht="30">
      <c r="A589" s="7" t="s">
        <v>1929</v>
      </c>
      <c r="B589" s="11" t="s">
        <v>1006</v>
      </c>
      <c r="C589" s="6" t="s">
        <v>2090</v>
      </c>
      <c r="D589" s="19">
        <v>10</v>
      </c>
      <c r="E589" s="74">
        <v>100</v>
      </c>
      <c r="F589" s="102">
        <v>10</v>
      </c>
    </row>
    <row r="590" spans="1:6" ht="30">
      <c r="A590" s="7" t="s">
        <v>1929</v>
      </c>
      <c r="B590" s="25" t="s">
        <v>1007</v>
      </c>
      <c r="C590" s="6" t="s">
        <v>2091</v>
      </c>
      <c r="D590" s="24">
        <v>290</v>
      </c>
      <c r="E590" s="74">
        <v>4400</v>
      </c>
      <c r="F590" s="103">
        <v>15</v>
      </c>
    </row>
    <row r="591" spans="1:6" ht="30">
      <c r="A591" s="7" t="s">
        <v>1929</v>
      </c>
      <c r="B591" s="25" t="s">
        <v>1008</v>
      </c>
      <c r="C591" s="6" t="s">
        <v>2048</v>
      </c>
      <c r="D591" s="24">
        <v>190</v>
      </c>
      <c r="E591" s="74">
        <v>7000</v>
      </c>
      <c r="F591" s="103">
        <v>37</v>
      </c>
    </row>
    <row r="592" spans="1:6" ht="30">
      <c r="A592" s="7" t="s">
        <v>1929</v>
      </c>
      <c r="B592" s="25" t="s">
        <v>1009</v>
      </c>
      <c r="C592" s="6" t="s">
        <v>2049</v>
      </c>
      <c r="D592" s="24">
        <v>190</v>
      </c>
      <c r="E592" s="74">
        <v>570</v>
      </c>
      <c r="F592" s="103">
        <v>3</v>
      </c>
    </row>
    <row r="593" spans="1:6">
      <c r="A593" s="7" t="s">
        <v>1929</v>
      </c>
      <c r="B593" s="25" t="s">
        <v>1010</v>
      </c>
      <c r="C593" s="6" t="s">
        <v>2050</v>
      </c>
      <c r="D593" s="24">
        <v>750</v>
      </c>
      <c r="E593" s="76">
        <v>139500</v>
      </c>
      <c r="F593" s="103">
        <v>186</v>
      </c>
    </row>
    <row r="594" spans="1:6" ht="30">
      <c r="A594" s="7" t="s">
        <v>1929</v>
      </c>
      <c r="B594" s="25" t="s">
        <v>1011</v>
      </c>
      <c r="C594" s="6" t="s">
        <v>2051</v>
      </c>
      <c r="D594" s="24">
        <v>990</v>
      </c>
      <c r="E594" s="76">
        <v>605800</v>
      </c>
      <c r="F594" s="103">
        <v>612</v>
      </c>
    </row>
    <row r="595" spans="1:6" ht="30">
      <c r="A595" s="7" t="s">
        <v>1929</v>
      </c>
      <c r="B595" s="25" t="s">
        <v>2052</v>
      </c>
      <c r="C595" s="6" t="s">
        <v>2092</v>
      </c>
      <c r="D595" s="24">
        <v>750</v>
      </c>
      <c r="E595" s="76">
        <v>0</v>
      </c>
      <c r="F595" s="103">
        <v>0</v>
      </c>
    </row>
    <row r="596" spans="1:6" ht="30">
      <c r="A596" s="7" t="s">
        <v>1929</v>
      </c>
      <c r="B596" s="25" t="s">
        <v>1012</v>
      </c>
      <c r="C596" s="6" t="s">
        <v>2053</v>
      </c>
      <c r="D596" s="24">
        <v>990</v>
      </c>
      <c r="E596" s="76">
        <v>2000</v>
      </c>
      <c r="F596" s="103" t="s">
        <v>1013</v>
      </c>
    </row>
    <row r="597" spans="1:6">
      <c r="A597" s="7" t="s">
        <v>1929</v>
      </c>
      <c r="B597" s="11" t="s">
        <v>1014</v>
      </c>
      <c r="C597" s="6" t="s">
        <v>1015</v>
      </c>
      <c r="D597" s="19">
        <v>75</v>
      </c>
      <c r="E597" s="74">
        <f t="shared" ref="E597:E605" si="0">SUM(F597*D597)</f>
        <v>303300</v>
      </c>
      <c r="F597" s="102">
        <f>4044</f>
        <v>4044</v>
      </c>
    </row>
    <row r="598" spans="1:6">
      <c r="A598" s="7" t="s">
        <v>1929</v>
      </c>
      <c r="B598" s="11" t="s">
        <v>1016</v>
      </c>
      <c r="C598" s="6" t="s">
        <v>1017</v>
      </c>
      <c r="D598" s="19">
        <v>50</v>
      </c>
      <c r="E598" s="74">
        <f t="shared" si="0"/>
        <v>114900</v>
      </c>
      <c r="F598" s="102">
        <f>4+2294</f>
        <v>2298</v>
      </c>
    </row>
    <row r="599" spans="1:6">
      <c r="A599" s="7" t="s">
        <v>1929</v>
      </c>
      <c r="B599" s="11" t="s">
        <v>1018</v>
      </c>
      <c r="C599" s="6" t="s">
        <v>1019</v>
      </c>
      <c r="D599" s="19">
        <v>17</v>
      </c>
      <c r="E599" s="74">
        <f t="shared" si="0"/>
        <v>4471</v>
      </c>
      <c r="F599" s="102">
        <v>263</v>
      </c>
    </row>
    <row r="600" spans="1:6">
      <c r="A600" s="7" t="s">
        <v>1929</v>
      </c>
      <c r="B600" s="6" t="s">
        <v>1020</v>
      </c>
      <c r="C600" s="6" t="s">
        <v>1020</v>
      </c>
      <c r="D600" s="19">
        <v>145</v>
      </c>
      <c r="E600" s="74">
        <f t="shared" si="0"/>
        <v>205610</v>
      </c>
      <c r="F600" s="102">
        <v>1418</v>
      </c>
    </row>
    <row r="601" spans="1:6">
      <c r="A601" s="7" t="s">
        <v>1929</v>
      </c>
      <c r="B601" s="6" t="s">
        <v>1021</v>
      </c>
      <c r="C601" s="6" t="s">
        <v>1021</v>
      </c>
      <c r="D601" s="19">
        <v>110</v>
      </c>
      <c r="E601" s="74">
        <f t="shared" si="0"/>
        <v>13860</v>
      </c>
      <c r="F601" s="102">
        <v>126</v>
      </c>
    </row>
    <row r="602" spans="1:6">
      <c r="A602" s="7" t="s">
        <v>1929</v>
      </c>
      <c r="B602" s="6" t="s">
        <v>1022</v>
      </c>
      <c r="C602" s="6" t="s">
        <v>1022</v>
      </c>
      <c r="D602" s="19">
        <v>75</v>
      </c>
      <c r="E602" s="74">
        <f t="shared" si="0"/>
        <v>4050</v>
      </c>
      <c r="F602" s="102">
        <v>54</v>
      </c>
    </row>
    <row r="603" spans="1:6">
      <c r="A603" s="7" t="s">
        <v>1929</v>
      </c>
      <c r="B603" s="6" t="s">
        <v>1023</v>
      </c>
      <c r="C603" s="6" t="s">
        <v>1023</v>
      </c>
      <c r="D603" s="19">
        <v>17</v>
      </c>
      <c r="E603" s="74">
        <f t="shared" si="0"/>
        <v>1479</v>
      </c>
      <c r="F603" s="102">
        <f>18+69</f>
        <v>87</v>
      </c>
    </row>
    <row r="604" spans="1:6" ht="30">
      <c r="A604" s="7" t="s">
        <v>1929</v>
      </c>
      <c r="B604" s="11" t="s">
        <v>1024</v>
      </c>
      <c r="C604" s="6" t="s">
        <v>1025</v>
      </c>
      <c r="D604" s="19">
        <v>16</v>
      </c>
      <c r="E604" s="74">
        <f t="shared" si="0"/>
        <v>628560</v>
      </c>
      <c r="F604" s="102">
        <f>37492+1778+15</f>
        <v>39285</v>
      </c>
    </row>
    <row r="605" spans="1:6" ht="60">
      <c r="A605" s="7" t="s">
        <v>1929</v>
      </c>
      <c r="B605" s="11" t="s">
        <v>1026</v>
      </c>
      <c r="C605" s="6" t="s">
        <v>1027</v>
      </c>
      <c r="D605" s="19">
        <v>32</v>
      </c>
      <c r="E605" s="74">
        <f t="shared" si="0"/>
        <v>138656</v>
      </c>
      <c r="F605" s="102">
        <f>1518+2776+39</f>
        <v>4333</v>
      </c>
    </row>
    <row r="606" spans="1:6" ht="45">
      <c r="A606" s="7" t="s">
        <v>1930</v>
      </c>
      <c r="B606" s="7" t="s">
        <v>1028</v>
      </c>
      <c r="C606" s="11" t="s">
        <v>1030</v>
      </c>
      <c r="D606" s="26" t="s">
        <v>1029</v>
      </c>
      <c r="E606" s="58">
        <v>2053556</v>
      </c>
      <c r="F606" s="50">
        <f>+E606/15</f>
        <v>136903.73333333334</v>
      </c>
    </row>
    <row r="607" spans="1:6">
      <c r="A607" s="7" t="s">
        <v>1930</v>
      </c>
      <c r="B607" s="7" t="s">
        <v>1031</v>
      </c>
      <c r="C607" s="28" t="s">
        <v>1032</v>
      </c>
      <c r="D607" s="27">
        <v>2.11</v>
      </c>
      <c r="E607" s="58">
        <v>135517.44</v>
      </c>
      <c r="F607" s="50">
        <f>+E607/D607</f>
        <v>64226.274881516591</v>
      </c>
    </row>
    <row r="608" spans="1:6" ht="105">
      <c r="A608" s="7" t="s">
        <v>1930</v>
      </c>
      <c r="B608" s="6" t="s">
        <v>1033</v>
      </c>
      <c r="C608" s="11" t="s">
        <v>1035</v>
      </c>
      <c r="D608" s="26" t="s">
        <v>1034</v>
      </c>
      <c r="E608" s="58">
        <v>260760</v>
      </c>
      <c r="F608" s="50">
        <f>+E608/250</f>
        <v>1043.04</v>
      </c>
    </row>
    <row r="609" spans="1:6" ht="30">
      <c r="A609" s="7" t="s">
        <v>1930</v>
      </c>
      <c r="B609" s="7" t="s">
        <v>1036</v>
      </c>
      <c r="C609" s="11" t="s">
        <v>1037</v>
      </c>
      <c r="D609" s="29">
        <v>360</v>
      </c>
      <c r="E609" s="58">
        <v>557290</v>
      </c>
      <c r="F609" s="50">
        <f>+E609/D609</f>
        <v>1548.0277777777778</v>
      </c>
    </row>
    <row r="610" spans="1:6" ht="30">
      <c r="A610" s="7" t="s">
        <v>1930</v>
      </c>
      <c r="B610" s="6" t="s">
        <v>2054</v>
      </c>
      <c r="C610" s="11" t="s">
        <v>2055</v>
      </c>
      <c r="D610" s="26" t="s">
        <v>1872</v>
      </c>
      <c r="E610" s="58">
        <v>25500</v>
      </c>
      <c r="F610" s="50">
        <f>+E610/150</f>
        <v>170</v>
      </c>
    </row>
    <row r="611" spans="1:6">
      <c r="A611" s="7" t="s">
        <v>1930</v>
      </c>
      <c r="B611" s="7" t="s">
        <v>1038</v>
      </c>
      <c r="C611" s="47" t="s">
        <v>2056</v>
      </c>
      <c r="D611" s="26" t="s">
        <v>1873</v>
      </c>
      <c r="E611" s="58">
        <v>250037</v>
      </c>
      <c r="F611" s="50">
        <f>250000/1100</f>
        <v>227.27272727272728</v>
      </c>
    </row>
    <row r="612" spans="1:6">
      <c r="A612" s="7" t="s">
        <v>1930</v>
      </c>
      <c r="B612" s="7" t="s">
        <v>1039</v>
      </c>
      <c r="C612" s="11" t="s">
        <v>1040</v>
      </c>
      <c r="D612" s="26" t="s">
        <v>1871</v>
      </c>
      <c r="E612" s="58">
        <v>1017396</v>
      </c>
      <c r="F612" s="50">
        <f>+E612/(524+1319)/2</f>
        <v>276.01627780792188</v>
      </c>
    </row>
    <row r="613" spans="1:6" ht="199.5" customHeight="1">
      <c r="A613" s="7" t="s">
        <v>1930</v>
      </c>
      <c r="B613" s="7" t="s">
        <v>1041</v>
      </c>
      <c r="C613" s="11" t="s">
        <v>1042</v>
      </c>
      <c r="D613" s="11" t="s">
        <v>1874</v>
      </c>
      <c r="E613" s="58">
        <v>207975</v>
      </c>
      <c r="F613" s="50">
        <v>115</v>
      </c>
    </row>
    <row r="614" spans="1:6" ht="30">
      <c r="A614" s="7" t="s">
        <v>1930</v>
      </c>
      <c r="B614" s="7" t="s">
        <v>1043</v>
      </c>
      <c r="C614" s="25" t="s">
        <v>1044</v>
      </c>
      <c r="D614" s="30">
        <v>16</v>
      </c>
      <c r="E614" s="58">
        <v>458.95</v>
      </c>
      <c r="F614" s="50">
        <f>+E614/D614</f>
        <v>28.684374999999999</v>
      </c>
    </row>
    <row r="615" spans="1:6">
      <c r="A615" s="7" t="s">
        <v>1930</v>
      </c>
      <c r="B615" s="7" t="s">
        <v>1045</v>
      </c>
      <c r="C615" s="11" t="s">
        <v>1046</v>
      </c>
      <c r="D615" s="26">
        <v>572</v>
      </c>
      <c r="E615" s="58">
        <v>251251</v>
      </c>
      <c r="F615" s="50">
        <f>+E615/D615</f>
        <v>439.25</v>
      </c>
    </row>
    <row r="616" spans="1:6">
      <c r="A616" s="7" t="s">
        <v>1930</v>
      </c>
      <c r="B616" s="7" t="s">
        <v>1047</v>
      </c>
      <c r="C616" s="11" t="s">
        <v>1875</v>
      </c>
      <c r="D616" s="93">
        <v>400000</v>
      </c>
      <c r="E616" s="58">
        <v>399999.97</v>
      </c>
      <c r="F616" s="50" t="s">
        <v>173</v>
      </c>
    </row>
    <row r="617" spans="1:6">
      <c r="A617" s="7" t="s">
        <v>1930</v>
      </c>
      <c r="B617" s="7" t="s">
        <v>1048</v>
      </c>
      <c r="C617" s="28" t="s">
        <v>1049</v>
      </c>
      <c r="D617" s="27">
        <v>74</v>
      </c>
      <c r="E617" s="58">
        <v>3923312.15</v>
      </c>
      <c r="F617" s="50">
        <f>+E617/D617</f>
        <v>53017.731756756759</v>
      </c>
    </row>
    <row r="618" spans="1:6" ht="75">
      <c r="A618" s="7" t="s">
        <v>1930</v>
      </c>
      <c r="B618" s="7" t="s">
        <v>1050</v>
      </c>
      <c r="C618" s="11" t="s">
        <v>1052</v>
      </c>
      <c r="D618" s="26" t="s">
        <v>1051</v>
      </c>
      <c r="E618" s="58">
        <v>133484.22</v>
      </c>
      <c r="F618" s="50">
        <f>+E618/30</f>
        <v>4449.4740000000002</v>
      </c>
    </row>
    <row r="619" spans="1:6" ht="60">
      <c r="A619" s="7" t="s">
        <v>1928</v>
      </c>
      <c r="B619" s="7" t="s">
        <v>1053</v>
      </c>
      <c r="C619" s="6" t="s">
        <v>2006</v>
      </c>
      <c r="D619" s="108">
        <v>1218</v>
      </c>
      <c r="E619" s="58">
        <v>18036</v>
      </c>
      <c r="F619" s="44">
        <v>18</v>
      </c>
    </row>
    <row r="620" spans="1:6" ht="75">
      <c r="A620" s="7" t="s">
        <v>1928</v>
      </c>
      <c r="B620" s="7" t="s">
        <v>1054</v>
      </c>
      <c r="C620" s="6" t="s">
        <v>2005</v>
      </c>
      <c r="D620" s="108">
        <v>812</v>
      </c>
      <c r="E620" s="58">
        <v>0</v>
      </c>
      <c r="F620" s="44">
        <v>1</v>
      </c>
    </row>
    <row r="621" spans="1:6" ht="30">
      <c r="A621" s="7" t="s">
        <v>1931</v>
      </c>
      <c r="B621" s="6" t="s">
        <v>1055</v>
      </c>
      <c r="C621" s="6" t="s">
        <v>1056</v>
      </c>
      <c r="D621" s="6" t="s">
        <v>14</v>
      </c>
      <c r="E621" s="48">
        <v>753486.93</v>
      </c>
      <c r="F621" s="7">
        <v>390</v>
      </c>
    </row>
    <row r="622" spans="1:6" ht="30">
      <c r="A622" s="7" t="s">
        <v>1931</v>
      </c>
      <c r="B622" s="6" t="s">
        <v>1057</v>
      </c>
      <c r="C622" s="6" t="s">
        <v>1058</v>
      </c>
      <c r="D622" s="48">
        <v>50</v>
      </c>
      <c r="E622" s="48">
        <v>300</v>
      </c>
      <c r="F622" s="7">
        <v>6</v>
      </c>
    </row>
    <row r="623" spans="1:6" ht="30">
      <c r="A623" s="7" t="s">
        <v>1932</v>
      </c>
      <c r="B623" s="11" t="s">
        <v>1059</v>
      </c>
      <c r="C623" s="6" t="s">
        <v>1060</v>
      </c>
      <c r="D623" s="8">
        <v>150</v>
      </c>
      <c r="E623" s="77">
        <v>444424.77876106196</v>
      </c>
      <c r="F623" s="49">
        <v>3348</v>
      </c>
    </row>
    <row r="624" spans="1:6" ht="30">
      <c r="A624" s="7" t="s">
        <v>1932</v>
      </c>
      <c r="B624" s="11" t="s">
        <v>1061</v>
      </c>
      <c r="C624" s="6" t="s">
        <v>1062</v>
      </c>
      <c r="D624" s="8">
        <v>38</v>
      </c>
      <c r="E624" s="29">
        <v>526</v>
      </c>
      <c r="F624" s="49">
        <v>14</v>
      </c>
    </row>
    <row r="625" spans="1:6" ht="30">
      <c r="A625" s="7" t="s">
        <v>1932</v>
      </c>
      <c r="B625" s="11" t="s">
        <v>1063</v>
      </c>
      <c r="C625" s="6" t="s">
        <v>1064</v>
      </c>
      <c r="D625" s="8">
        <v>71</v>
      </c>
      <c r="E625" s="29">
        <v>0</v>
      </c>
      <c r="F625" s="49">
        <v>0</v>
      </c>
    </row>
    <row r="626" spans="1:6">
      <c r="A626" s="7" t="s">
        <v>1932</v>
      </c>
      <c r="B626" s="11" t="s">
        <v>1065</v>
      </c>
      <c r="C626" s="6" t="s">
        <v>1066</v>
      </c>
      <c r="D626" s="26">
        <v>111</v>
      </c>
      <c r="E626" s="126">
        <v>247041</v>
      </c>
      <c r="F626" s="128">
        <v>2247</v>
      </c>
    </row>
    <row r="627" spans="1:6">
      <c r="A627" s="7" t="s">
        <v>1932</v>
      </c>
      <c r="B627" s="11" t="s">
        <v>1067</v>
      </c>
      <c r="C627" s="6" t="s">
        <v>1068</v>
      </c>
      <c r="D627" s="26">
        <v>111</v>
      </c>
      <c r="E627" s="127"/>
      <c r="F627" s="129"/>
    </row>
    <row r="628" spans="1:6">
      <c r="A628" s="7" t="s">
        <v>1932</v>
      </c>
      <c r="B628" s="11" t="s">
        <v>1069</v>
      </c>
      <c r="C628" s="6" t="s">
        <v>1070</v>
      </c>
      <c r="D628" s="26">
        <v>111</v>
      </c>
      <c r="E628" s="150">
        <v>142064</v>
      </c>
      <c r="F628" s="128">
        <v>1296</v>
      </c>
    </row>
    <row r="629" spans="1:6" ht="30">
      <c r="A629" s="7" t="s">
        <v>1932</v>
      </c>
      <c r="B629" s="11" t="s">
        <v>1071</v>
      </c>
      <c r="C629" s="6" t="s">
        <v>1072</v>
      </c>
      <c r="D629" s="26">
        <v>111</v>
      </c>
      <c r="E629" s="151"/>
      <c r="F629" s="129"/>
    </row>
    <row r="630" spans="1:6">
      <c r="A630" s="7" t="s">
        <v>1932</v>
      </c>
      <c r="B630" s="11" t="s">
        <v>1073</v>
      </c>
      <c r="C630" s="6" t="s">
        <v>1074</v>
      </c>
      <c r="D630" s="26">
        <v>111</v>
      </c>
      <c r="E630" s="126">
        <v>159132</v>
      </c>
      <c r="F630" s="128">
        <v>1454</v>
      </c>
    </row>
    <row r="631" spans="1:6">
      <c r="A631" s="7" t="s">
        <v>1932</v>
      </c>
      <c r="B631" s="11" t="s">
        <v>1075</v>
      </c>
      <c r="C631" s="6" t="s">
        <v>1076</v>
      </c>
      <c r="D631" s="26">
        <v>111</v>
      </c>
      <c r="E631" s="127"/>
      <c r="F631" s="129"/>
    </row>
    <row r="632" spans="1:6" ht="30">
      <c r="A632" s="7" t="s">
        <v>1932</v>
      </c>
      <c r="B632" s="11" t="s">
        <v>1077</v>
      </c>
      <c r="C632" s="6" t="s">
        <v>1078</v>
      </c>
      <c r="D632" s="26">
        <v>133</v>
      </c>
      <c r="E632" s="29">
        <v>142190</v>
      </c>
      <c r="F632" s="49">
        <v>1081</v>
      </c>
    </row>
    <row r="633" spans="1:6" ht="30">
      <c r="A633" s="7" t="s">
        <v>1932</v>
      </c>
      <c r="B633" s="11" t="s">
        <v>1079</v>
      </c>
      <c r="C633" s="6" t="s">
        <v>1080</v>
      </c>
      <c r="D633" s="26">
        <v>176</v>
      </c>
      <c r="E633" s="29">
        <v>92805</v>
      </c>
      <c r="F633" s="49">
        <v>534</v>
      </c>
    </row>
    <row r="634" spans="1:6" ht="30">
      <c r="A634" s="7" t="s">
        <v>1932</v>
      </c>
      <c r="B634" s="11" t="s">
        <v>1081</v>
      </c>
      <c r="C634" s="6" t="s">
        <v>1082</v>
      </c>
      <c r="D634" s="26">
        <v>309</v>
      </c>
      <c r="E634" s="29">
        <v>309</v>
      </c>
      <c r="F634" s="49">
        <v>1</v>
      </c>
    </row>
    <row r="635" spans="1:6">
      <c r="A635" s="7" t="s">
        <v>1932</v>
      </c>
      <c r="B635" s="11" t="s">
        <v>1083</v>
      </c>
      <c r="C635" s="6" t="s">
        <v>1084</v>
      </c>
      <c r="D635" s="26">
        <v>419</v>
      </c>
      <c r="E635" s="29">
        <v>0</v>
      </c>
      <c r="F635" s="49">
        <v>0</v>
      </c>
    </row>
    <row r="636" spans="1:6" ht="30">
      <c r="A636" s="7" t="s">
        <v>1932</v>
      </c>
      <c r="B636" s="11" t="s">
        <v>1085</v>
      </c>
      <c r="C636" s="6" t="s">
        <v>1086</v>
      </c>
      <c r="D636" s="19">
        <v>11000</v>
      </c>
      <c r="E636" s="26">
        <v>54000</v>
      </c>
      <c r="F636" s="45">
        <v>6</v>
      </c>
    </row>
    <row r="637" spans="1:6" ht="45">
      <c r="A637" s="7" t="s">
        <v>1932</v>
      </c>
      <c r="B637" s="11" t="s">
        <v>1087</v>
      </c>
      <c r="C637" s="6" t="s">
        <v>1088</v>
      </c>
      <c r="D637" s="26">
        <v>184</v>
      </c>
      <c r="E637" s="26">
        <v>7421</v>
      </c>
      <c r="F637" s="45">
        <v>41</v>
      </c>
    </row>
    <row r="638" spans="1:6" ht="30">
      <c r="A638" s="7" t="s">
        <v>1932</v>
      </c>
      <c r="B638" s="11" t="s">
        <v>1089</v>
      </c>
      <c r="C638" s="6" t="s">
        <v>1090</v>
      </c>
      <c r="D638" s="26">
        <v>605</v>
      </c>
      <c r="E638" s="26">
        <v>13685</v>
      </c>
      <c r="F638" s="45">
        <v>23</v>
      </c>
    </row>
    <row r="639" spans="1:6" ht="30">
      <c r="A639" s="7" t="s">
        <v>1932</v>
      </c>
      <c r="B639" s="11" t="s">
        <v>1091</v>
      </c>
      <c r="C639" s="6" t="s">
        <v>1092</v>
      </c>
      <c r="D639" s="89">
        <v>35</v>
      </c>
      <c r="E639" s="29">
        <v>30205</v>
      </c>
      <c r="F639" s="101">
        <v>863</v>
      </c>
    </row>
    <row r="640" spans="1:6" ht="30">
      <c r="A640" s="7" t="s">
        <v>1932</v>
      </c>
      <c r="B640" s="11" t="s">
        <v>1093</v>
      </c>
      <c r="C640" s="6" t="s">
        <v>1092</v>
      </c>
      <c r="D640" s="89">
        <v>40</v>
      </c>
      <c r="E640" s="29">
        <v>68840</v>
      </c>
      <c r="F640" s="101">
        <v>1721</v>
      </c>
    </row>
    <row r="641" spans="1:6" ht="45">
      <c r="A641" s="7" t="s">
        <v>1932</v>
      </c>
      <c r="B641" s="11" t="s">
        <v>1094</v>
      </c>
      <c r="C641" s="6" t="s">
        <v>1095</v>
      </c>
      <c r="D641" s="109">
        <v>816</v>
      </c>
      <c r="E641" s="29">
        <v>34640</v>
      </c>
      <c r="F641" s="50">
        <v>44.000999999999998</v>
      </c>
    </row>
    <row r="642" spans="1:6" ht="45">
      <c r="A642" s="7" t="s">
        <v>1932</v>
      </c>
      <c r="B642" s="11" t="s">
        <v>1096</v>
      </c>
      <c r="C642" s="6" t="s">
        <v>1097</v>
      </c>
      <c r="D642" s="12" t="s">
        <v>2000</v>
      </c>
      <c r="E642" s="29">
        <v>0</v>
      </c>
      <c r="F642" s="50">
        <v>0</v>
      </c>
    </row>
    <row r="643" spans="1:6" ht="45">
      <c r="A643" s="7" t="s">
        <v>1932</v>
      </c>
      <c r="B643" s="11" t="s">
        <v>1098</v>
      </c>
      <c r="C643" s="6" t="s">
        <v>1097</v>
      </c>
      <c r="D643" s="12" t="s">
        <v>1999</v>
      </c>
      <c r="E643" s="29">
        <v>0</v>
      </c>
      <c r="F643" s="50">
        <v>0</v>
      </c>
    </row>
    <row r="644" spans="1:6" ht="30">
      <c r="A644" s="7" t="s">
        <v>1932</v>
      </c>
      <c r="B644" s="11" t="s">
        <v>1099</v>
      </c>
      <c r="C644" s="6" t="s">
        <v>1100</v>
      </c>
      <c r="D644" s="109">
        <v>2040</v>
      </c>
      <c r="E644" s="29">
        <v>0</v>
      </c>
      <c r="F644" s="50">
        <v>0</v>
      </c>
    </row>
    <row r="645" spans="1:6" ht="30">
      <c r="A645" s="7" t="s">
        <v>1932</v>
      </c>
      <c r="B645" s="11" t="s">
        <v>1101</v>
      </c>
      <c r="C645" s="6" t="s">
        <v>1100</v>
      </c>
      <c r="D645" s="109">
        <v>7956</v>
      </c>
      <c r="E645" s="29">
        <v>12956</v>
      </c>
      <c r="F645" s="50">
        <v>2</v>
      </c>
    </row>
    <row r="646" spans="1:6" ht="45">
      <c r="A646" s="7" t="s">
        <v>1932</v>
      </c>
      <c r="B646" s="11" t="s">
        <v>1102</v>
      </c>
      <c r="C646" s="6" t="s">
        <v>1103</v>
      </c>
      <c r="D646" s="109">
        <v>6273</v>
      </c>
      <c r="E646" s="29">
        <v>6150</v>
      </c>
      <c r="F646" s="50">
        <v>1</v>
      </c>
    </row>
    <row r="647" spans="1:6" ht="75">
      <c r="A647" s="7" t="s">
        <v>1932</v>
      </c>
      <c r="B647" s="11" t="s">
        <v>1104</v>
      </c>
      <c r="C647" s="6" t="s">
        <v>1105</v>
      </c>
      <c r="D647" s="109">
        <v>3774</v>
      </c>
      <c r="E647" s="29">
        <v>3700</v>
      </c>
      <c r="F647" s="50">
        <v>1</v>
      </c>
    </row>
    <row r="648" spans="1:6" ht="45">
      <c r="A648" s="7" t="s">
        <v>1932</v>
      </c>
      <c r="B648" s="11" t="s">
        <v>1106</v>
      </c>
      <c r="C648" s="6" t="s">
        <v>1105</v>
      </c>
      <c r="D648" s="109">
        <v>12240</v>
      </c>
      <c r="E648" s="29">
        <v>0</v>
      </c>
      <c r="F648" s="50">
        <v>0</v>
      </c>
    </row>
    <row r="649" spans="1:6">
      <c r="A649" s="7" t="s">
        <v>1932</v>
      </c>
      <c r="B649" s="11" t="s">
        <v>1107</v>
      </c>
      <c r="C649" s="6" t="s">
        <v>1108</v>
      </c>
      <c r="D649" s="8">
        <v>265</v>
      </c>
      <c r="E649" s="26">
        <v>6360</v>
      </c>
      <c r="F649" s="50">
        <v>24</v>
      </c>
    </row>
    <row r="650" spans="1:6" ht="75">
      <c r="A650" s="7" t="s">
        <v>1932</v>
      </c>
      <c r="B650" s="11" t="s">
        <v>1109</v>
      </c>
      <c r="C650" s="6" t="s">
        <v>1110</v>
      </c>
      <c r="D650" s="109">
        <v>322</v>
      </c>
      <c r="E650" s="29">
        <v>1585</v>
      </c>
      <c r="F650" s="50">
        <v>5</v>
      </c>
    </row>
    <row r="651" spans="1:6" ht="135">
      <c r="A651" s="7" t="s">
        <v>1933</v>
      </c>
      <c r="B651" s="6" t="s">
        <v>2009</v>
      </c>
      <c r="C651" s="6" t="s">
        <v>2057</v>
      </c>
      <c r="D651" s="6" t="s">
        <v>1876</v>
      </c>
      <c r="E651" s="48">
        <v>5723611.2300000004</v>
      </c>
      <c r="F651" s="44">
        <v>3647</v>
      </c>
    </row>
    <row r="652" spans="1:6" ht="105">
      <c r="A652" s="7" t="s">
        <v>1933</v>
      </c>
      <c r="B652" s="6" t="s">
        <v>1111</v>
      </c>
      <c r="C652" s="6" t="s">
        <v>1112</v>
      </c>
      <c r="D652" s="6" t="s">
        <v>1877</v>
      </c>
      <c r="E652" s="58">
        <v>377980</v>
      </c>
      <c r="F652" s="44">
        <v>1949</v>
      </c>
    </row>
    <row r="653" spans="1:6" ht="150">
      <c r="A653" s="7" t="s">
        <v>1933</v>
      </c>
      <c r="B653" s="6" t="s">
        <v>2058</v>
      </c>
      <c r="C653" s="6" t="s">
        <v>2059</v>
      </c>
      <c r="D653" s="6" t="s">
        <v>2093</v>
      </c>
      <c r="E653" s="58">
        <v>69753</v>
      </c>
      <c r="F653" s="44">
        <v>100</v>
      </c>
    </row>
    <row r="654" spans="1:6">
      <c r="A654" s="7" t="s">
        <v>1933</v>
      </c>
      <c r="B654" s="6" t="s">
        <v>2060</v>
      </c>
      <c r="C654" s="6" t="s">
        <v>2064</v>
      </c>
      <c r="D654" s="93">
        <v>1000</v>
      </c>
      <c r="E654" s="58">
        <v>2000</v>
      </c>
      <c r="F654" s="7">
        <v>2</v>
      </c>
    </row>
    <row r="655" spans="1:6">
      <c r="A655" s="7" t="s">
        <v>1933</v>
      </c>
      <c r="B655" s="6" t="s">
        <v>2061</v>
      </c>
      <c r="C655" s="6" t="s">
        <v>2065</v>
      </c>
      <c r="D655" s="93">
        <v>25</v>
      </c>
      <c r="E655" s="152">
        <v>2685.75</v>
      </c>
      <c r="F655" s="7">
        <v>20</v>
      </c>
    </row>
    <row r="656" spans="1:6">
      <c r="A656" s="7" t="s">
        <v>1933</v>
      </c>
      <c r="B656" s="6" t="s">
        <v>2062</v>
      </c>
      <c r="C656" s="6" t="s">
        <v>2066</v>
      </c>
      <c r="D656" s="93">
        <v>15</v>
      </c>
      <c r="E656" s="153"/>
      <c r="F656" s="7">
        <v>223</v>
      </c>
    </row>
    <row r="657" spans="1:6" ht="45">
      <c r="A657" s="7" t="s">
        <v>1933</v>
      </c>
      <c r="B657" s="6" t="s">
        <v>2094</v>
      </c>
      <c r="C657" s="6" t="s">
        <v>2067</v>
      </c>
      <c r="D657" s="6" t="s">
        <v>1113</v>
      </c>
      <c r="E657" s="58">
        <v>8860</v>
      </c>
      <c r="F657" s="7" t="s">
        <v>173</v>
      </c>
    </row>
    <row r="658" spans="1:6" ht="30">
      <c r="A658" s="7" t="s">
        <v>1933</v>
      </c>
      <c r="B658" s="6" t="s">
        <v>1114</v>
      </c>
      <c r="C658" s="6" t="s">
        <v>1116</v>
      </c>
      <c r="D658" s="6" t="s">
        <v>1115</v>
      </c>
      <c r="E658" s="58">
        <v>44050.879999999997</v>
      </c>
      <c r="F658" s="7" t="s">
        <v>173</v>
      </c>
    </row>
    <row r="659" spans="1:6">
      <c r="A659" s="7" t="s">
        <v>1933</v>
      </c>
      <c r="B659" s="7" t="s">
        <v>2063</v>
      </c>
      <c r="C659" s="7" t="s">
        <v>2068</v>
      </c>
      <c r="D659" s="79">
        <v>100</v>
      </c>
      <c r="E659" s="152">
        <v>11350.01</v>
      </c>
      <c r="F659" s="7">
        <v>20</v>
      </c>
    </row>
    <row r="660" spans="1:6">
      <c r="A660" s="7" t="s">
        <v>1933</v>
      </c>
      <c r="B660" s="7" t="s">
        <v>1117</v>
      </c>
      <c r="C660" s="7" t="s">
        <v>1118</v>
      </c>
      <c r="D660" s="79">
        <v>500</v>
      </c>
      <c r="E660" s="154"/>
      <c r="F660" s="7">
        <v>2</v>
      </c>
    </row>
    <row r="661" spans="1:6">
      <c r="A661" s="7" t="s">
        <v>1933</v>
      </c>
      <c r="B661" s="7" t="s">
        <v>2069</v>
      </c>
      <c r="C661" s="7" t="s">
        <v>2070</v>
      </c>
      <c r="D661" s="79">
        <v>100</v>
      </c>
      <c r="E661" s="154"/>
      <c r="F661" s="7">
        <v>5</v>
      </c>
    </row>
    <row r="662" spans="1:6">
      <c r="A662" s="7" t="s">
        <v>1933</v>
      </c>
      <c r="B662" s="7" t="s">
        <v>1119</v>
      </c>
      <c r="C662" s="7" t="s">
        <v>1120</v>
      </c>
      <c r="D662" s="79">
        <v>100</v>
      </c>
      <c r="E662" s="154"/>
      <c r="F662" s="7">
        <v>1</v>
      </c>
    </row>
    <row r="663" spans="1:6">
      <c r="A663" s="7" t="s">
        <v>1933</v>
      </c>
      <c r="B663" s="7" t="s">
        <v>1121</v>
      </c>
      <c r="C663" s="7" t="s">
        <v>1122</v>
      </c>
      <c r="D663" s="79">
        <v>100</v>
      </c>
      <c r="E663" s="154"/>
      <c r="F663" s="7">
        <v>5</v>
      </c>
    </row>
    <row r="664" spans="1:6">
      <c r="A664" s="7" t="s">
        <v>1933</v>
      </c>
      <c r="B664" s="7" t="s">
        <v>1123</v>
      </c>
      <c r="C664" s="7" t="s">
        <v>1124</v>
      </c>
      <c r="D664" s="79">
        <v>100</v>
      </c>
      <c r="E664" s="154"/>
      <c r="F664" s="7">
        <v>2</v>
      </c>
    </row>
    <row r="665" spans="1:6">
      <c r="A665" s="7" t="s">
        <v>1933</v>
      </c>
      <c r="B665" s="7" t="s">
        <v>1125</v>
      </c>
      <c r="C665" s="7" t="s">
        <v>1126</v>
      </c>
      <c r="D665" s="79">
        <v>25</v>
      </c>
      <c r="E665" s="153"/>
      <c r="F665" s="7">
        <v>5</v>
      </c>
    </row>
    <row r="666" spans="1:6" ht="60">
      <c r="A666" s="7" t="s">
        <v>1933</v>
      </c>
      <c r="B666" s="6" t="s">
        <v>1127</v>
      </c>
      <c r="C666" s="6" t="s">
        <v>1130</v>
      </c>
      <c r="D666" s="31" t="s">
        <v>1128</v>
      </c>
      <c r="E666" s="58">
        <v>605532.37</v>
      </c>
      <c r="F666" s="6" t="s">
        <v>1129</v>
      </c>
    </row>
    <row r="667" spans="1:6">
      <c r="A667" s="11" t="s">
        <v>1933</v>
      </c>
      <c r="B667" s="11" t="s">
        <v>2071</v>
      </c>
      <c r="C667" s="116" t="s">
        <v>2095</v>
      </c>
      <c r="D667" s="8" t="s">
        <v>1878</v>
      </c>
      <c r="E667" s="138">
        <v>65650524</v>
      </c>
      <c r="F667" s="141">
        <v>2171774</v>
      </c>
    </row>
    <row r="668" spans="1:6">
      <c r="A668" s="11" t="s">
        <v>1933</v>
      </c>
      <c r="B668" s="11" t="s">
        <v>2072</v>
      </c>
      <c r="C668" s="117"/>
      <c r="D668" s="8" t="s">
        <v>1879</v>
      </c>
      <c r="E668" s="139"/>
      <c r="F668" s="142"/>
    </row>
    <row r="669" spans="1:6" ht="72" customHeight="1">
      <c r="A669" s="11" t="s">
        <v>1933</v>
      </c>
      <c r="B669" s="11" t="s">
        <v>2073</v>
      </c>
      <c r="C669" s="118"/>
      <c r="D669" s="8" t="s">
        <v>1880</v>
      </c>
      <c r="E669" s="139"/>
      <c r="F669" s="142"/>
    </row>
    <row r="670" spans="1:6">
      <c r="A670" s="11" t="s">
        <v>1933</v>
      </c>
      <c r="B670" s="11" t="s">
        <v>1131</v>
      </c>
      <c r="C670" s="11" t="s">
        <v>1132</v>
      </c>
      <c r="D670" s="8">
        <v>5.79</v>
      </c>
      <c r="E670" s="140"/>
      <c r="F670" s="143"/>
    </row>
    <row r="671" spans="1:6">
      <c r="A671" s="11" t="s">
        <v>1933</v>
      </c>
      <c r="B671" s="11" t="s">
        <v>2074</v>
      </c>
      <c r="C671" s="11" t="s">
        <v>2077</v>
      </c>
      <c r="D671" s="8" t="s">
        <v>1881</v>
      </c>
      <c r="E671" s="78">
        <v>78761</v>
      </c>
      <c r="F671" s="51">
        <v>441</v>
      </c>
    </row>
    <row r="672" spans="1:6" ht="45">
      <c r="A672" s="11" t="s">
        <v>1933</v>
      </c>
      <c r="B672" s="11" t="s">
        <v>2075</v>
      </c>
      <c r="C672" s="11" t="s">
        <v>2078</v>
      </c>
      <c r="D672" s="8" t="s">
        <v>2096</v>
      </c>
      <c r="E672" s="78">
        <v>280056</v>
      </c>
      <c r="F672" s="51">
        <v>1081</v>
      </c>
    </row>
    <row r="673" spans="1:6" ht="30">
      <c r="A673" s="11" t="s">
        <v>1933</v>
      </c>
      <c r="B673" s="11" t="s">
        <v>2076</v>
      </c>
      <c r="C673" s="11" t="s">
        <v>2079</v>
      </c>
      <c r="D673" s="8">
        <v>250</v>
      </c>
      <c r="E673" s="78">
        <v>4577.8999999999996</v>
      </c>
      <c r="F673" s="51">
        <v>45</v>
      </c>
    </row>
    <row r="674" spans="1:6" ht="135">
      <c r="A674" s="11" t="s">
        <v>1933</v>
      </c>
      <c r="B674" s="11" t="s">
        <v>1133</v>
      </c>
      <c r="C674" s="11" t="s">
        <v>2097</v>
      </c>
      <c r="D674" s="8" t="s">
        <v>1882</v>
      </c>
      <c r="E674" s="78">
        <v>441534</v>
      </c>
      <c r="F674" s="51" t="s">
        <v>173</v>
      </c>
    </row>
    <row r="675" spans="1:6">
      <c r="A675" s="11" t="s">
        <v>1933</v>
      </c>
      <c r="B675" s="11" t="s">
        <v>2080</v>
      </c>
      <c r="C675" s="11" t="s">
        <v>2081</v>
      </c>
      <c r="D675" s="32" t="s">
        <v>1883</v>
      </c>
      <c r="E675" s="78">
        <v>283422.28000000003</v>
      </c>
      <c r="F675" s="33">
        <v>8650</v>
      </c>
    </row>
    <row r="676" spans="1:6">
      <c r="A676" s="11" t="s">
        <v>1933</v>
      </c>
      <c r="B676" s="15" t="s">
        <v>1134</v>
      </c>
      <c r="C676" s="15" t="s">
        <v>1135</v>
      </c>
      <c r="D676" s="33" t="s">
        <v>173</v>
      </c>
      <c r="E676" s="78">
        <v>718358</v>
      </c>
      <c r="F676" s="33" t="s">
        <v>173</v>
      </c>
    </row>
    <row r="677" spans="1:6">
      <c r="A677" s="11" t="s">
        <v>1933</v>
      </c>
      <c r="B677" s="15" t="s">
        <v>1136</v>
      </c>
      <c r="C677" s="15" t="s">
        <v>1136</v>
      </c>
      <c r="D677" s="33" t="s">
        <v>173</v>
      </c>
      <c r="E677" s="78">
        <v>382555.67</v>
      </c>
      <c r="F677" s="33" t="s">
        <v>173</v>
      </c>
    </row>
    <row r="678" spans="1:6" ht="45">
      <c r="A678" s="11" t="s">
        <v>1933</v>
      </c>
      <c r="B678" s="11" t="s">
        <v>1137</v>
      </c>
      <c r="C678" s="11" t="s">
        <v>2082</v>
      </c>
      <c r="D678" s="8" t="s">
        <v>1884</v>
      </c>
      <c r="E678" s="78">
        <v>807134</v>
      </c>
      <c r="F678" s="33" t="s">
        <v>173</v>
      </c>
    </row>
    <row r="679" spans="1:6">
      <c r="A679" s="11" t="s">
        <v>1933</v>
      </c>
      <c r="B679" s="11" t="s">
        <v>1138</v>
      </c>
      <c r="C679" s="116" t="s">
        <v>2083</v>
      </c>
      <c r="D679" s="8">
        <v>2</v>
      </c>
      <c r="E679" s="144">
        <v>4343548</v>
      </c>
      <c r="F679" s="147">
        <v>2171774</v>
      </c>
    </row>
    <row r="680" spans="1:6">
      <c r="A680" s="11" t="s">
        <v>1933</v>
      </c>
      <c r="B680" s="11" t="s">
        <v>1139</v>
      </c>
      <c r="C680" s="117"/>
      <c r="D680" s="8">
        <v>2</v>
      </c>
      <c r="E680" s="145"/>
      <c r="F680" s="148"/>
    </row>
    <row r="681" spans="1:6">
      <c r="A681" s="11" t="s">
        <v>1933</v>
      </c>
      <c r="B681" s="11" t="s">
        <v>1140</v>
      </c>
      <c r="C681" s="118"/>
      <c r="D681" s="8">
        <v>2</v>
      </c>
      <c r="E681" s="146"/>
      <c r="F681" s="149"/>
    </row>
    <row r="682" spans="1:6">
      <c r="A682" s="11" t="s">
        <v>1933</v>
      </c>
      <c r="B682" s="11" t="s">
        <v>1141</v>
      </c>
      <c r="C682" s="11" t="s">
        <v>1142</v>
      </c>
      <c r="D682" s="33" t="s">
        <v>173</v>
      </c>
      <c r="E682" s="78">
        <v>2490757.36</v>
      </c>
      <c r="F682" s="33" t="s">
        <v>173</v>
      </c>
    </row>
    <row r="683" spans="1:6" ht="30">
      <c r="A683" s="11" t="s">
        <v>1933</v>
      </c>
      <c r="B683" s="11" t="s">
        <v>1143</v>
      </c>
      <c r="C683" s="11" t="s">
        <v>1144</v>
      </c>
      <c r="D683" s="11" t="s">
        <v>1885</v>
      </c>
      <c r="E683" s="78">
        <v>55633285</v>
      </c>
      <c r="F683" s="33" t="s">
        <v>173</v>
      </c>
    </row>
    <row r="684" spans="1:6">
      <c r="A684" s="11" t="s">
        <v>1933</v>
      </c>
      <c r="B684" s="11" t="s">
        <v>1145</v>
      </c>
      <c r="C684" s="11" t="s">
        <v>1146</v>
      </c>
      <c r="D684" s="11" t="s">
        <v>1886</v>
      </c>
      <c r="E684" s="78">
        <v>4411080.0199999996</v>
      </c>
      <c r="F684" s="33" t="s">
        <v>173</v>
      </c>
    </row>
    <row r="685" spans="1:6" ht="30">
      <c r="A685" s="11" t="s">
        <v>1933</v>
      </c>
      <c r="B685" s="11" t="s">
        <v>1147</v>
      </c>
      <c r="C685" s="11" t="s">
        <v>2084</v>
      </c>
      <c r="D685" s="11" t="s">
        <v>1887</v>
      </c>
      <c r="E685" s="78">
        <v>3234543.42</v>
      </c>
      <c r="F685" s="52">
        <v>608</v>
      </c>
    </row>
    <row r="686" spans="1:6">
      <c r="A686" s="11" t="s">
        <v>1933</v>
      </c>
      <c r="B686" s="11" t="s">
        <v>1148</v>
      </c>
      <c r="C686" s="11" t="s">
        <v>1149</v>
      </c>
      <c r="D686" s="11" t="s">
        <v>1888</v>
      </c>
      <c r="E686" s="78">
        <v>1190348.42</v>
      </c>
      <c r="F686" s="33" t="s">
        <v>173</v>
      </c>
    </row>
    <row r="687" spans="1:6">
      <c r="A687" s="11" t="s">
        <v>1933</v>
      </c>
      <c r="B687" s="11" t="s">
        <v>1150</v>
      </c>
      <c r="C687" s="15" t="s">
        <v>1151</v>
      </c>
      <c r="D687" s="8">
        <v>154.87</v>
      </c>
      <c r="E687" s="78">
        <v>700189.84</v>
      </c>
      <c r="F687" s="33" t="s">
        <v>173</v>
      </c>
    </row>
    <row r="688" spans="1:6">
      <c r="A688" s="11" t="s">
        <v>1933</v>
      </c>
      <c r="B688" s="11" t="s">
        <v>1152</v>
      </c>
      <c r="C688" s="11" t="s">
        <v>1153</v>
      </c>
      <c r="D688" s="11" t="s">
        <v>1889</v>
      </c>
      <c r="E688" s="78">
        <v>309436.15999999997</v>
      </c>
      <c r="F688" s="33" t="s">
        <v>173</v>
      </c>
    </row>
    <row r="689" spans="1:6">
      <c r="A689" s="11" t="s">
        <v>1933</v>
      </c>
      <c r="B689" s="11" t="s">
        <v>1154</v>
      </c>
      <c r="C689" s="11" t="s">
        <v>1155</v>
      </c>
      <c r="D689" s="11" t="s">
        <v>1890</v>
      </c>
      <c r="E689" s="78">
        <v>74518.710000000006</v>
      </c>
      <c r="F689" s="33" t="s">
        <v>173</v>
      </c>
    </row>
    <row r="690" spans="1:6">
      <c r="A690" s="11" t="s">
        <v>1933</v>
      </c>
      <c r="B690" s="11" t="s">
        <v>1156</v>
      </c>
      <c r="C690" s="11" t="s">
        <v>1157</v>
      </c>
      <c r="D690" s="11" t="s">
        <v>1891</v>
      </c>
      <c r="E690" s="78">
        <v>141006.38</v>
      </c>
      <c r="F690" s="33" t="s">
        <v>173</v>
      </c>
    </row>
    <row r="691" spans="1:6">
      <c r="A691" s="11" t="s">
        <v>1933</v>
      </c>
      <c r="B691" s="11" t="s">
        <v>1158</v>
      </c>
      <c r="C691" s="11" t="s">
        <v>1159</v>
      </c>
      <c r="D691" s="11" t="s">
        <v>1892</v>
      </c>
      <c r="E691" s="78">
        <v>1532009.43</v>
      </c>
      <c r="F691" s="33" t="s">
        <v>173</v>
      </c>
    </row>
    <row r="692" spans="1:6">
      <c r="A692" s="11" t="s">
        <v>1933</v>
      </c>
      <c r="B692" s="11" t="s">
        <v>1160</v>
      </c>
      <c r="C692" s="11" t="s">
        <v>1161</v>
      </c>
      <c r="D692" s="11" t="s">
        <v>1893</v>
      </c>
      <c r="E692" s="78">
        <v>190396.27</v>
      </c>
      <c r="F692" s="33" t="s">
        <v>173</v>
      </c>
    </row>
    <row r="693" spans="1:6">
      <c r="A693" s="11" t="s">
        <v>1933</v>
      </c>
      <c r="B693" s="11" t="s">
        <v>1162</v>
      </c>
      <c r="C693" s="11" t="s">
        <v>1163</v>
      </c>
      <c r="D693" s="11" t="s">
        <v>1894</v>
      </c>
      <c r="E693" s="78">
        <v>156421.19</v>
      </c>
      <c r="F693" s="33" t="s">
        <v>173</v>
      </c>
    </row>
    <row r="694" spans="1:6">
      <c r="A694" s="11" t="s">
        <v>1933</v>
      </c>
      <c r="B694" s="11" t="s">
        <v>1164</v>
      </c>
      <c r="C694" s="11" t="s">
        <v>1165</v>
      </c>
      <c r="D694" s="11" t="s">
        <v>1895</v>
      </c>
      <c r="E694" s="78">
        <v>217849.57</v>
      </c>
      <c r="F694" s="33" t="s">
        <v>173</v>
      </c>
    </row>
    <row r="695" spans="1:6">
      <c r="A695" s="11" t="s">
        <v>1933</v>
      </c>
      <c r="B695" s="11" t="s">
        <v>1166</v>
      </c>
      <c r="C695" s="11" t="s">
        <v>1167</v>
      </c>
      <c r="D695" s="11" t="s">
        <v>1896</v>
      </c>
      <c r="E695" s="78">
        <v>6115461.7800000003</v>
      </c>
      <c r="F695" s="33" t="s">
        <v>173</v>
      </c>
    </row>
    <row r="696" spans="1:6">
      <c r="A696" s="11" t="s">
        <v>1933</v>
      </c>
      <c r="B696" s="11" t="s">
        <v>1168</v>
      </c>
      <c r="C696" s="11" t="s">
        <v>1169</v>
      </c>
      <c r="D696" s="33" t="s">
        <v>173</v>
      </c>
      <c r="E696" s="78">
        <v>3816999.77</v>
      </c>
      <c r="F696" s="33" t="s">
        <v>173</v>
      </c>
    </row>
    <row r="697" spans="1:6">
      <c r="A697" s="11" t="s">
        <v>1933</v>
      </c>
      <c r="B697" s="11" t="s">
        <v>1170</v>
      </c>
      <c r="C697" s="11" t="s">
        <v>1171</v>
      </c>
      <c r="D697" s="33" t="s">
        <v>173</v>
      </c>
      <c r="E697" s="78">
        <v>2232763.52</v>
      </c>
      <c r="F697" s="33" t="s">
        <v>173</v>
      </c>
    </row>
    <row r="698" spans="1:6">
      <c r="A698" s="11" t="s">
        <v>1933</v>
      </c>
      <c r="B698" s="11" t="s">
        <v>1172</v>
      </c>
      <c r="C698" s="11" t="s">
        <v>1173</v>
      </c>
      <c r="D698" s="33" t="s">
        <v>173</v>
      </c>
      <c r="E698" s="78">
        <v>508491.69</v>
      </c>
      <c r="F698" s="33" t="s">
        <v>173</v>
      </c>
    </row>
    <row r="699" spans="1:6">
      <c r="A699" s="11" t="s">
        <v>1933</v>
      </c>
      <c r="B699" s="11" t="s">
        <v>1174</v>
      </c>
      <c r="C699" s="11" t="s">
        <v>1175</v>
      </c>
      <c r="D699" s="33" t="s">
        <v>173</v>
      </c>
      <c r="E699" s="78">
        <v>3010396.08</v>
      </c>
      <c r="F699" s="33" t="s">
        <v>173</v>
      </c>
    </row>
    <row r="700" spans="1:6">
      <c r="A700" s="11" t="s">
        <v>1933</v>
      </c>
      <c r="B700" s="11" t="s">
        <v>1176</v>
      </c>
      <c r="C700" s="11" t="s">
        <v>1177</v>
      </c>
      <c r="D700" s="33" t="s">
        <v>173</v>
      </c>
      <c r="E700" s="78">
        <v>5091145.49</v>
      </c>
      <c r="F700" s="33" t="s">
        <v>173</v>
      </c>
    </row>
    <row r="701" spans="1:6">
      <c r="A701" s="11" t="s">
        <v>1933</v>
      </c>
      <c r="B701" s="11" t="s">
        <v>1178</v>
      </c>
      <c r="C701" s="11" t="s">
        <v>1179</v>
      </c>
      <c r="D701" s="33" t="s">
        <v>173</v>
      </c>
      <c r="E701" s="78">
        <v>8000.81</v>
      </c>
      <c r="F701" s="33" t="s">
        <v>173</v>
      </c>
    </row>
    <row r="702" spans="1:6">
      <c r="A702" s="11" t="s">
        <v>1933</v>
      </c>
      <c r="B702" s="11" t="s">
        <v>1180</v>
      </c>
      <c r="C702" s="11" t="s">
        <v>1180</v>
      </c>
      <c r="D702" s="33" t="s">
        <v>173</v>
      </c>
      <c r="E702" s="78">
        <v>176807.92</v>
      </c>
      <c r="F702" s="33" t="s">
        <v>173</v>
      </c>
    </row>
    <row r="703" spans="1:6">
      <c r="A703" s="11" t="s">
        <v>1933</v>
      </c>
      <c r="B703" s="11" t="s">
        <v>1181</v>
      </c>
      <c r="C703" s="11" t="s">
        <v>1181</v>
      </c>
      <c r="D703" s="33" t="s">
        <v>173</v>
      </c>
      <c r="E703" s="78">
        <v>319884.46999999997</v>
      </c>
      <c r="F703" s="33" t="s">
        <v>173</v>
      </c>
    </row>
    <row r="704" spans="1:6">
      <c r="A704" s="11" t="s">
        <v>1933</v>
      </c>
      <c r="B704" s="11" t="s">
        <v>1182</v>
      </c>
      <c r="C704" s="11" t="s">
        <v>1182</v>
      </c>
      <c r="D704" s="33" t="s">
        <v>173</v>
      </c>
      <c r="E704" s="78">
        <v>124915.95</v>
      </c>
      <c r="F704" s="33" t="s">
        <v>173</v>
      </c>
    </row>
    <row r="705" spans="1:6">
      <c r="A705" s="11" t="s">
        <v>1933</v>
      </c>
      <c r="B705" s="11" t="s">
        <v>1183</v>
      </c>
      <c r="C705" s="11" t="s">
        <v>1183</v>
      </c>
      <c r="D705" s="33" t="s">
        <v>173</v>
      </c>
      <c r="E705" s="78">
        <v>70101.070000000007</v>
      </c>
      <c r="F705" s="33" t="s">
        <v>173</v>
      </c>
    </row>
    <row r="706" spans="1:6">
      <c r="A706" s="11" t="s">
        <v>1933</v>
      </c>
      <c r="B706" s="11" t="s">
        <v>1184</v>
      </c>
      <c r="C706" s="11" t="s">
        <v>1184</v>
      </c>
      <c r="D706" s="33" t="s">
        <v>173</v>
      </c>
      <c r="E706" s="78">
        <v>50170.86</v>
      </c>
      <c r="F706" s="33" t="s">
        <v>173</v>
      </c>
    </row>
    <row r="707" spans="1:6">
      <c r="A707" s="11" t="s">
        <v>1933</v>
      </c>
      <c r="B707" s="11" t="s">
        <v>1136</v>
      </c>
      <c r="C707" s="11" t="s">
        <v>1136</v>
      </c>
      <c r="D707" s="33" t="s">
        <v>173</v>
      </c>
      <c r="E707" s="78">
        <v>259760.28</v>
      </c>
      <c r="F707" s="33" t="s">
        <v>173</v>
      </c>
    </row>
    <row r="708" spans="1:6">
      <c r="A708" s="11" t="s">
        <v>1933</v>
      </c>
      <c r="B708" s="11" t="s">
        <v>1185</v>
      </c>
      <c r="C708" s="11" t="s">
        <v>1185</v>
      </c>
      <c r="D708" s="33" t="s">
        <v>173</v>
      </c>
      <c r="E708" s="78">
        <v>97569.36</v>
      </c>
      <c r="F708" s="33" t="s">
        <v>173</v>
      </c>
    </row>
    <row r="709" spans="1:6" ht="30">
      <c r="A709" s="7" t="s">
        <v>1942</v>
      </c>
      <c r="B709" s="11" t="s">
        <v>1186</v>
      </c>
      <c r="C709" s="11" t="s">
        <v>1187</v>
      </c>
      <c r="D709" s="53">
        <v>50</v>
      </c>
      <c r="E709" s="26">
        <v>24050</v>
      </c>
      <c r="F709" s="7">
        <v>481</v>
      </c>
    </row>
    <row r="710" spans="1:6" ht="30">
      <c r="A710" s="7" t="s">
        <v>1942</v>
      </c>
      <c r="B710" s="11" t="s">
        <v>1188</v>
      </c>
      <c r="C710" s="11" t="s">
        <v>1189</v>
      </c>
      <c r="D710" s="53">
        <v>75</v>
      </c>
      <c r="E710" s="26">
        <v>75</v>
      </c>
      <c r="F710" s="7">
        <v>1</v>
      </c>
    </row>
    <row r="711" spans="1:6" ht="30">
      <c r="A711" s="7" t="s">
        <v>1942</v>
      </c>
      <c r="B711" s="34" t="s">
        <v>1190</v>
      </c>
      <c r="C711" s="34" t="s">
        <v>1191</v>
      </c>
      <c r="D711" s="53">
        <v>50</v>
      </c>
      <c r="E711" s="26">
        <v>250</v>
      </c>
      <c r="F711" s="7">
        <v>5</v>
      </c>
    </row>
    <row r="712" spans="1:6" ht="30">
      <c r="A712" s="7" t="s">
        <v>1942</v>
      </c>
      <c r="B712" s="11" t="s">
        <v>1192</v>
      </c>
      <c r="C712" s="11" t="s">
        <v>1189</v>
      </c>
      <c r="D712" s="53">
        <v>75</v>
      </c>
      <c r="E712" s="26">
        <v>0</v>
      </c>
      <c r="F712" s="7">
        <v>0</v>
      </c>
    </row>
    <row r="713" spans="1:6" ht="30">
      <c r="A713" s="7" t="s">
        <v>1942</v>
      </c>
      <c r="B713" s="34" t="s">
        <v>1193</v>
      </c>
      <c r="C713" s="34" t="s">
        <v>1194</v>
      </c>
      <c r="D713" s="53">
        <v>50</v>
      </c>
      <c r="E713" s="26">
        <v>5700</v>
      </c>
      <c r="F713" s="7">
        <v>114</v>
      </c>
    </row>
    <row r="714" spans="1:6" ht="30">
      <c r="A714" s="7" t="s">
        <v>1942</v>
      </c>
      <c r="B714" s="11" t="s">
        <v>1195</v>
      </c>
      <c r="C714" s="11" t="s">
        <v>1189</v>
      </c>
      <c r="D714" s="53">
        <v>75</v>
      </c>
      <c r="E714" s="26">
        <v>0</v>
      </c>
      <c r="F714" s="7">
        <v>0</v>
      </c>
    </row>
    <row r="715" spans="1:6">
      <c r="A715" s="7" t="s">
        <v>1942</v>
      </c>
      <c r="B715" s="34" t="s">
        <v>1196</v>
      </c>
      <c r="C715" s="34" t="s">
        <v>1197</v>
      </c>
      <c r="D715" s="53">
        <v>25</v>
      </c>
      <c r="E715" s="26">
        <v>6150</v>
      </c>
      <c r="F715" s="7">
        <v>246</v>
      </c>
    </row>
    <row r="716" spans="1:6">
      <c r="A716" s="7" t="s">
        <v>1942</v>
      </c>
      <c r="B716" s="34" t="s">
        <v>1198</v>
      </c>
      <c r="C716" s="34" t="s">
        <v>1199</v>
      </c>
      <c r="D716" s="53">
        <v>25</v>
      </c>
      <c r="E716" s="26">
        <v>0</v>
      </c>
      <c r="F716" s="7">
        <v>0</v>
      </c>
    </row>
    <row r="717" spans="1:6">
      <c r="A717" s="7" t="s">
        <v>1942</v>
      </c>
      <c r="B717" s="34" t="s">
        <v>1200</v>
      </c>
      <c r="C717" s="34" t="s">
        <v>1197</v>
      </c>
      <c r="D717" s="53">
        <v>25</v>
      </c>
      <c r="E717" s="26">
        <v>750</v>
      </c>
      <c r="F717" s="7">
        <v>30</v>
      </c>
    </row>
    <row r="718" spans="1:6" ht="45">
      <c r="A718" s="7" t="s">
        <v>1942</v>
      </c>
      <c r="B718" s="11" t="s">
        <v>1201</v>
      </c>
      <c r="C718" s="11" t="s">
        <v>1202</v>
      </c>
      <c r="D718" s="53">
        <v>75</v>
      </c>
      <c r="E718" s="26">
        <v>0</v>
      </c>
      <c r="F718" s="7">
        <v>0</v>
      </c>
    </row>
    <row r="719" spans="1:6" ht="45">
      <c r="A719" s="7" t="s">
        <v>1942</v>
      </c>
      <c r="B719" s="11" t="s">
        <v>1203</v>
      </c>
      <c r="C719" s="11" t="s">
        <v>1204</v>
      </c>
      <c r="D719" s="53">
        <v>75</v>
      </c>
      <c r="E719" s="26">
        <v>0</v>
      </c>
      <c r="F719" s="7">
        <v>0</v>
      </c>
    </row>
    <row r="720" spans="1:6" ht="30">
      <c r="A720" s="7" t="s">
        <v>1942</v>
      </c>
      <c r="B720" s="11" t="s">
        <v>1205</v>
      </c>
      <c r="C720" s="11" t="s">
        <v>1206</v>
      </c>
      <c r="D720" s="53">
        <v>75</v>
      </c>
      <c r="E720" s="26">
        <v>0</v>
      </c>
      <c r="F720" s="7">
        <v>0</v>
      </c>
    </row>
    <row r="721" spans="1:6" ht="45">
      <c r="A721" s="7" t="s">
        <v>1942</v>
      </c>
      <c r="B721" s="11" t="s">
        <v>1201</v>
      </c>
      <c r="C721" s="11" t="s">
        <v>1207</v>
      </c>
      <c r="D721" s="53">
        <v>300</v>
      </c>
      <c r="E721" s="26">
        <v>6300</v>
      </c>
      <c r="F721" s="44">
        <v>21</v>
      </c>
    </row>
    <row r="722" spans="1:6" ht="45">
      <c r="A722" s="7" t="s">
        <v>1942</v>
      </c>
      <c r="B722" s="11" t="s">
        <v>1203</v>
      </c>
      <c r="C722" s="11" t="s">
        <v>1208</v>
      </c>
      <c r="D722" s="53">
        <v>300</v>
      </c>
      <c r="E722" s="26">
        <v>0</v>
      </c>
      <c r="F722" s="44">
        <v>0</v>
      </c>
    </row>
    <row r="723" spans="1:6" ht="45">
      <c r="A723" s="7" t="s">
        <v>1942</v>
      </c>
      <c r="B723" s="11" t="s">
        <v>1205</v>
      </c>
      <c r="C723" s="11" t="s">
        <v>1209</v>
      </c>
      <c r="D723" s="53">
        <v>300</v>
      </c>
      <c r="E723" s="26">
        <v>600</v>
      </c>
      <c r="F723" s="44">
        <v>2</v>
      </c>
    </row>
    <row r="724" spans="1:6">
      <c r="A724" s="7" t="s">
        <v>1942</v>
      </c>
      <c r="B724" s="11" t="s">
        <v>1210</v>
      </c>
      <c r="C724" s="11" t="s">
        <v>1211</v>
      </c>
      <c r="D724" s="54">
        <v>0.02</v>
      </c>
      <c r="E724" s="26">
        <v>19489.75</v>
      </c>
      <c r="F724" s="44">
        <v>16</v>
      </c>
    </row>
    <row r="725" spans="1:6">
      <c r="A725" s="7" t="s">
        <v>1942</v>
      </c>
      <c r="B725" s="11" t="s">
        <v>1212</v>
      </c>
      <c r="C725" s="11" t="s">
        <v>1213</v>
      </c>
      <c r="D725" s="54">
        <v>0.02</v>
      </c>
      <c r="E725" s="26">
        <v>0</v>
      </c>
      <c r="F725" s="44">
        <v>0</v>
      </c>
    </row>
    <row r="726" spans="1:6">
      <c r="A726" s="7" t="s">
        <v>1942</v>
      </c>
      <c r="B726" s="11" t="s">
        <v>1214</v>
      </c>
      <c r="C726" s="11" t="s">
        <v>1215</v>
      </c>
      <c r="D726" s="54">
        <v>0.05</v>
      </c>
      <c r="E726" s="26">
        <v>4974</v>
      </c>
      <c r="F726" s="44">
        <v>2</v>
      </c>
    </row>
    <row r="727" spans="1:6" ht="30">
      <c r="A727" s="7" t="s">
        <v>1942</v>
      </c>
      <c r="B727" s="6" t="s">
        <v>1216</v>
      </c>
      <c r="C727" s="6" t="s">
        <v>1217</v>
      </c>
      <c r="D727" s="8">
        <v>6</v>
      </c>
      <c r="E727" s="26">
        <v>29514</v>
      </c>
      <c r="F727" s="101">
        <v>4919</v>
      </c>
    </row>
    <row r="728" spans="1:6" ht="30">
      <c r="A728" s="7" t="s">
        <v>1942</v>
      </c>
      <c r="B728" s="6" t="s">
        <v>1218</v>
      </c>
      <c r="C728" s="6" t="s">
        <v>1219</v>
      </c>
      <c r="D728" s="8">
        <v>9</v>
      </c>
      <c r="E728" s="26">
        <v>10179</v>
      </c>
      <c r="F728" s="101">
        <v>1131</v>
      </c>
    </row>
    <row r="729" spans="1:6" ht="30">
      <c r="A729" s="7" t="s">
        <v>1942</v>
      </c>
      <c r="B729" s="6" t="s">
        <v>1220</v>
      </c>
      <c r="C729" s="6" t="s">
        <v>1221</v>
      </c>
      <c r="D729" s="8">
        <v>60</v>
      </c>
      <c r="E729" s="26">
        <v>62400</v>
      </c>
      <c r="F729" s="101">
        <v>1040</v>
      </c>
    </row>
    <row r="730" spans="1:6" ht="30">
      <c r="A730" s="7" t="s">
        <v>1942</v>
      </c>
      <c r="B730" s="6" t="s">
        <v>1222</v>
      </c>
      <c r="C730" s="6" t="s">
        <v>1223</v>
      </c>
      <c r="D730" s="8">
        <v>30</v>
      </c>
      <c r="E730" s="26">
        <v>4800</v>
      </c>
      <c r="F730" s="101">
        <v>160</v>
      </c>
    </row>
    <row r="731" spans="1:6" ht="30">
      <c r="A731" s="7" t="s">
        <v>1942</v>
      </c>
      <c r="B731" s="6" t="s">
        <v>1224</v>
      </c>
      <c r="C731" s="6" t="s">
        <v>1225</v>
      </c>
      <c r="D731" s="8">
        <v>110</v>
      </c>
      <c r="E731" s="26">
        <v>3960</v>
      </c>
      <c r="F731" s="101">
        <v>36</v>
      </c>
    </row>
    <row r="732" spans="1:6" ht="30">
      <c r="A732" s="7" t="s">
        <v>1942</v>
      </c>
      <c r="B732" s="6" t="s">
        <v>1226</v>
      </c>
      <c r="C732" s="6" t="s">
        <v>1227</v>
      </c>
      <c r="D732" s="8">
        <v>55</v>
      </c>
      <c r="E732" s="26">
        <v>1485</v>
      </c>
      <c r="F732" s="101">
        <v>27</v>
      </c>
    </row>
    <row r="733" spans="1:6" ht="30">
      <c r="A733" s="7" t="s">
        <v>1942</v>
      </c>
      <c r="B733" s="6" t="s">
        <v>1228</v>
      </c>
      <c r="C733" s="6" t="s">
        <v>1229</v>
      </c>
      <c r="D733" s="8">
        <v>60</v>
      </c>
      <c r="E733" s="26">
        <v>39480</v>
      </c>
      <c r="F733" s="101">
        <v>658</v>
      </c>
    </row>
    <row r="734" spans="1:6" ht="30">
      <c r="A734" s="7" t="s">
        <v>1942</v>
      </c>
      <c r="B734" s="6" t="s">
        <v>1230</v>
      </c>
      <c r="C734" s="6" t="s">
        <v>1231</v>
      </c>
      <c r="D734" s="8">
        <v>0</v>
      </c>
      <c r="E734" s="26">
        <v>0</v>
      </c>
      <c r="F734" s="101">
        <v>0</v>
      </c>
    </row>
    <row r="735" spans="1:6">
      <c r="A735" s="7" t="s">
        <v>1942</v>
      </c>
      <c r="B735" s="6" t="s">
        <v>1232</v>
      </c>
      <c r="C735" s="6" t="s">
        <v>1233</v>
      </c>
      <c r="D735" s="8">
        <v>2</v>
      </c>
      <c r="E735" s="26">
        <v>700</v>
      </c>
      <c r="F735" s="101">
        <v>350</v>
      </c>
    </row>
    <row r="736" spans="1:6">
      <c r="A736" s="7" t="s">
        <v>1942</v>
      </c>
      <c r="B736" s="6" t="s">
        <v>1234</v>
      </c>
      <c r="C736" s="6" t="s">
        <v>1235</v>
      </c>
      <c r="D736" s="8">
        <v>3</v>
      </c>
      <c r="E736" s="26">
        <v>45</v>
      </c>
      <c r="F736" s="55">
        <v>15</v>
      </c>
    </row>
    <row r="737" spans="1:6">
      <c r="A737" s="7" t="s">
        <v>1942</v>
      </c>
      <c r="B737" s="6" t="s">
        <v>1236</v>
      </c>
      <c r="C737" s="6" t="s">
        <v>1237</v>
      </c>
      <c r="D737" s="8">
        <v>249</v>
      </c>
      <c r="E737" s="26">
        <v>3286.7999999999997</v>
      </c>
      <c r="F737" s="55">
        <v>13.2</v>
      </c>
    </row>
    <row r="738" spans="1:6">
      <c r="A738" s="7" t="s">
        <v>1942</v>
      </c>
      <c r="B738" s="6" t="s">
        <v>1238</v>
      </c>
      <c r="C738" s="6" t="s">
        <v>1239</v>
      </c>
      <c r="D738" s="8">
        <v>135</v>
      </c>
      <c r="E738" s="26">
        <v>25110</v>
      </c>
      <c r="F738" s="55">
        <v>186</v>
      </c>
    </row>
    <row r="739" spans="1:6">
      <c r="A739" s="7" t="s">
        <v>1942</v>
      </c>
      <c r="B739" s="6" t="s">
        <v>1240</v>
      </c>
      <c r="C739" s="6" t="s">
        <v>1241</v>
      </c>
      <c r="D739" s="8">
        <v>105</v>
      </c>
      <c r="E739" s="26">
        <v>3675</v>
      </c>
      <c r="F739" s="55">
        <v>35</v>
      </c>
    </row>
    <row r="740" spans="1:6" ht="30">
      <c r="A740" s="7" t="s">
        <v>1942</v>
      </c>
      <c r="B740" s="6" t="s">
        <v>1242</v>
      </c>
      <c r="C740" s="6" t="s">
        <v>1243</v>
      </c>
      <c r="D740" s="8">
        <v>16.95</v>
      </c>
      <c r="E740" s="26">
        <v>1135.6499999999999</v>
      </c>
      <c r="F740" s="55">
        <v>67</v>
      </c>
    </row>
    <row r="741" spans="1:6" ht="30">
      <c r="A741" s="7" t="s">
        <v>1942</v>
      </c>
      <c r="B741" s="6" t="s">
        <v>1244</v>
      </c>
      <c r="C741" s="6" t="s">
        <v>1245</v>
      </c>
      <c r="D741" s="8">
        <v>56.5</v>
      </c>
      <c r="E741" s="26">
        <v>1469</v>
      </c>
      <c r="F741" s="55">
        <v>26</v>
      </c>
    </row>
    <row r="742" spans="1:6" ht="30">
      <c r="A742" s="7" t="s">
        <v>1942</v>
      </c>
      <c r="B742" s="6" t="s">
        <v>1246</v>
      </c>
      <c r="C742" s="6" t="s">
        <v>1247</v>
      </c>
      <c r="D742" s="8">
        <v>84.75</v>
      </c>
      <c r="E742" s="26">
        <v>762.75</v>
      </c>
      <c r="F742" s="55">
        <v>9</v>
      </c>
    </row>
    <row r="743" spans="1:6">
      <c r="A743" s="7" t="s">
        <v>1942</v>
      </c>
      <c r="B743" s="6" t="s">
        <v>1248</v>
      </c>
      <c r="C743" s="6" t="s">
        <v>1249</v>
      </c>
      <c r="D743" s="8">
        <v>10</v>
      </c>
      <c r="E743" s="26">
        <v>201540</v>
      </c>
      <c r="F743" s="101">
        <v>20154</v>
      </c>
    </row>
    <row r="744" spans="1:6">
      <c r="A744" s="7" t="s">
        <v>1942</v>
      </c>
      <c r="B744" s="6" t="s">
        <v>1250</v>
      </c>
      <c r="C744" s="6" t="s">
        <v>1251</v>
      </c>
      <c r="D744" s="8">
        <v>8</v>
      </c>
      <c r="E744" s="26">
        <v>6456</v>
      </c>
      <c r="F744" s="101">
        <v>807</v>
      </c>
    </row>
    <row r="745" spans="1:6">
      <c r="A745" s="7" t="s">
        <v>1942</v>
      </c>
      <c r="B745" s="6" t="s">
        <v>1252</v>
      </c>
      <c r="C745" s="6" t="s">
        <v>1253</v>
      </c>
      <c r="D745" s="8">
        <v>8</v>
      </c>
      <c r="E745" s="26">
        <v>9776</v>
      </c>
      <c r="F745" s="101">
        <v>1222</v>
      </c>
    </row>
    <row r="746" spans="1:6">
      <c r="A746" s="7" t="s">
        <v>1942</v>
      </c>
      <c r="B746" s="6" t="s">
        <v>1254</v>
      </c>
      <c r="C746" s="6" t="s">
        <v>1255</v>
      </c>
      <c r="D746" s="8">
        <v>8</v>
      </c>
      <c r="E746" s="26">
        <v>14464</v>
      </c>
      <c r="F746" s="101">
        <v>1808</v>
      </c>
    </row>
    <row r="747" spans="1:6">
      <c r="A747" s="7" t="s">
        <v>1942</v>
      </c>
      <c r="B747" s="6" t="s">
        <v>1256</v>
      </c>
      <c r="C747" s="6" t="s">
        <v>1257</v>
      </c>
      <c r="D747" s="8">
        <v>0</v>
      </c>
      <c r="E747" s="26">
        <v>0</v>
      </c>
      <c r="F747" s="101">
        <v>1711</v>
      </c>
    </row>
    <row r="748" spans="1:6">
      <c r="A748" s="7" t="s">
        <v>1942</v>
      </c>
      <c r="B748" s="6" t="s">
        <v>1258</v>
      </c>
      <c r="C748" s="6" t="s">
        <v>1259</v>
      </c>
      <c r="D748" s="8">
        <v>0</v>
      </c>
      <c r="E748" s="26">
        <v>0</v>
      </c>
      <c r="F748" s="101">
        <v>632</v>
      </c>
    </row>
    <row r="749" spans="1:6">
      <c r="A749" s="7" t="s">
        <v>1942</v>
      </c>
      <c r="B749" s="6" t="s">
        <v>1260</v>
      </c>
      <c r="C749" s="6" t="s">
        <v>1249</v>
      </c>
      <c r="D749" s="8">
        <v>15</v>
      </c>
      <c r="E749" s="26">
        <v>45</v>
      </c>
      <c r="F749" s="101">
        <v>3</v>
      </c>
    </row>
    <row r="750" spans="1:6">
      <c r="A750" s="7" t="s">
        <v>1942</v>
      </c>
      <c r="B750" s="6" t="s">
        <v>1261</v>
      </c>
      <c r="C750" s="6" t="s">
        <v>1251</v>
      </c>
      <c r="D750" s="8">
        <v>15</v>
      </c>
      <c r="E750" s="26">
        <v>15</v>
      </c>
      <c r="F750" s="101">
        <v>1</v>
      </c>
    </row>
    <row r="751" spans="1:6">
      <c r="A751" s="7" t="s">
        <v>1942</v>
      </c>
      <c r="B751" s="6" t="s">
        <v>1262</v>
      </c>
      <c r="C751" s="6" t="s">
        <v>1253</v>
      </c>
      <c r="D751" s="8">
        <v>7.5</v>
      </c>
      <c r="E751" s="26">
        <v>0</v>
      </c>
      <c r="F751" s="101">
        <v>0</v>
      </c>
    </row>
    <row r="752" spans="1:6">
      <c r="A752" s="7" t="s">
        <v>1942</v>
      </c>
      <c r="B752" s="6" t="s">
        <v>1263</v>
      </c>
      <c r="C752" s="6" t="s">
        <v>1255</v>
      </c>
      <c r="D752" s="8">
        <v>7.5</v>
      </c>
      <c r="E752" s="26">
        <v>0</v>
      </c>
      <c r="F752" s="101">
        <v>0</v>
      </c>
    </row>
    <row r="753" spans="1:6">
      <c r="A753" s="7" t="s">
        <v>1942</v>
      </c>
      <c r="B753" s="6" t="s">
        <v>1264</v>
      </c>
      <c r="C753" s="6" t="s">
        <v>1257</v>
      </c>
      <c r="D753" s="8">
        <v>0</v>
      </c>
      <c r="E753" s="26">
        <v>0</v>
      </c>
      <c r="F753" s="101">
        <v>0</v>
      </c>
    </row>
    <row r="754" spans="1:6">
      <c r="A754" s="7" t="s">
        <v>1942</v>
      </c>
      <c r="B754" s="6" t="s">
        <v>1265</v>
      </c>
      <c r="C754" s="6" t="s">
        <v>1266</v>
      </c>
      <c r="D754" s="8">
        <v>3</v>
      </c>
      <c r="E754" s="26">
        <v>51</v>
      </c>
      <c r="F754" s="101">
        <v>17</v>
      </c>
    </row>
    <row r="755" spans="1:6">
      <c r="A755" s="7" t="s">
        <v>1942</v>
      </c>
      <c r="B755" s="6" t="s">
        <v>1267</v>
      </c>
      <c r="C755" s="6" t="s">
        <v>1268</v>
      </c>
      <c r="D755" s="8">
        <v>5</v>
      </c>
      <c r="E755" s="26">
        <v>15590</v>
      </c>
      <c r="F755" s="101">
        <v>3118</v>
      </c>
    </row>
    <row r="756" spans="1:6">
      <c r="A756" s="7" t="s">
        <v>1942</v>
      </c>
      <c r="B756" s="6" t="s">
        <v>1269</v>
      </c>
      <c r="C756" s="6" t="s">
        <v>1270</v>
      </c>
      <c r="D756" s="8">
        <v>20</v>
      </c>
      <c r="E756" s="26">
        <v>7320</v>
      </c>
      <c r="F756" s="101">
        <v>366</v>
      </c>
    </row>
    <row r="757" spans="1:6">
      <c r="A757" s="7" t="s">
        <v>1942</v>
      </c>
      <c r="B757" s="6" t="s">
        <v>1271</v>
      </c>
      <c r="C757" s="6" t="s">
        <v>1272</v>
      </c>
      <c r="D757" s="8">
        <v>96.05</v>
      </c>
      <c r="E757" s="26">
        <v>1152.5999999999999</v>
      </c>
      <c r="F757" s="101">
        <v>12</v>
      </c>
    </row>
    <row r="758" spans="1:6">
      <c r="A758" s="7" t="s">
        <v>1942</v>
      </c>
      <c r="B758" s="6" t="s">
        <v>1273</v>
      </c>
      <c r="C758" s="6" t="s">
        <v>1274</v>
      </c>
      <c r="D758" s="8">
        <v>5.65</v>
      </c>
      <c r="E758" s="26">
        <v>118.65</v>
      </c>
      <c r="F758" s="101">
        <v>21</v>
      </c>
    </row>
    <row r="759" spans="1:6">
      <c r="A759" s="7" t="s">
        <v>1942</v>
      </c>
      <c r="B759" s="6" t="s">
        <v>1275</v>
      </c>
      <c r="C759" s="6" t="s">
        <v>1276</v>
      </c>
      <c r="D759" s="8">
        <v>62.15</v>
      </c>
      <c r="E759" s="26">
        <v>248.59999999999997</v>
      </c>
      <c r="F759" s="101">
        <v>4</v>
      </c>
    </row>
    <row r="760" spans="1:6">
      <c r="A760" s="7" t="s">
        <v>1942</v>
      </c>
      <c r="B760" s="6" t="s">
        <v>1277</v>
      </c>
      <c r="C760" s="6" t="s">
        <v>1278</v>
      </c>
      <c r="D760" s="8">
        <v>150</v>
      </c>
      <c r="E760" s="26">
        <v>900</v>
      </c>
      <c r="F760" s="101">
        <v>6</v>
      </c>
    </row>
    <row r="761" spans="1:6">
      <c r="A761" s="7" t="s">
        <v>1942</v>
      </c>
      <c r="B761" s="6" t="s">
        <v>1279</v>
      </c>
      <c r="C761" s="6" t="s">
        <v>1280</v>
      </c>
      <c r="D761" s="8">
        <v>200</v>
      </c>
      <c r="E761" s="26">
        <v>600</v>
      </c>
      <c r="F761" s="55">
        <v>3</v>
      </c>
    </row>
    <row r="762" spans="1:6">
      <c r="A762" s="7" t="s">
        <v>1942</v>
      </c>
      <c r="B762" s="6" t="s">
        <v>1281</v>
      </c>
      <c r="C762" s="6" t="s">
        <v>1282</v>
      </c>
      <c r="D762" s="8">
        <v>75</v>
      </c>
      <c r="E762" s="26">
        <v>75</v>
      </c>
      <c r="F762" s="55">
        <v>1</v>
      </c>
    </row>
    <row r="763" spans="1:6">
      <c r="A763" s="7" t="s">
        <v>1942</v>
      </c>
      <c r="B763" s="6" t="s">
        <v>1283</v>
      </c>
      <c r="C763" s="6" t="s">
        <v>1284</v>
      </c>
      <c r="D763" s="8">
        <v>100</v>
      </c>
      <c r="E763" s="26">
        <v>200</v>
      </c>
      <c r="F763" s="55">
        <v>2</v>
      </c>
    </row>
    <row r="764" spans="1:6">
      <c r="A764" s="7" t="s">
        <v>1942</v>
      </c>
      <c r="B764" s="6" t="s">
        <v>1285</v>
      </c>
      <c r="C764" s="6" t="s">
        <v>1286</v>
      </c>
      <c r="D764" s="8">
        <v>200</v>
      </c>
      <c r="E764" s="26">
        <v>400</v>
      </c>
      <c r="F764" s="55">
        <v>2</v>
      </c>
    </row>
    <row r="765" spans="1:6">
      <c r="A765" s="7" t="s">
        <v>1942</v>
      </c>
      <c r="B765" s="6" t="s">
        <v>1287</v>
      </c>
      <c r="C765" s="6" t="s">
        <v>1288</v>
      </c>
      <c r="D765" s="8">
        <v>500</v>
      </c>
      <c r="E765" s="26">
        <v>500</v>
      </c>
      <c r="F765" s="55">
        <v>1</v>
      </c>
    </row>
    <row r="766" spans="1:6">
      <c r="A766" s="7" t="s">
        <v>1942</v>
      </c>
      <c r="B766" s="6" t="s">
        <v>1289</v>
      </c>
      <c r="C766" s="6" t="s">
        <v>1290</v>
      </c>
      <c r="D766" s="8">
        <v>226</v>
      </c>
      <c r="E766" s="26">
        <v>2260</v>
      </c>
      <c r="F766" s="55">
        <v>10</v>
      </c>
    </row>
    <row r="767" spans="1:6">
      <c r="A767" s="7" t="s">
        <v>1942</v>
      </c>
      <c r="B767" s="6" t="s">
        <v>1291</v>
      </c>
      <c r="C767" s="6" t="s">
        <v>1292</v>
      </c>
      <c r="D767" s="8">
        <v>2.2599999999999998</v>
      </c>
      <c r="E767" s="26">
        <v>146.89999999999998</v>
      </c>
      <c r="F767" s="55">
        <v>65</v>
      </c>
    </row>
    <row r="768" spans="1:6">
      <c r="A768" s="7" t="s">
        <v>1942</v>
      </c>
      <c r="B768" s="6" t="s">
        <v>1293</v>
      </c>
      <c r="C768" s="6" t="s">
        <v>1294</v>
      </c>
      <c r="D768" s="8">
        <v>15.255000000000001</v>
      </c>
      <c r="E768" s="26">
        <v>381.375</v>
      </c>
      <c r="F768" s="55">
        <v>25</v>
      </c>
    </row>
    <row r="769" spans="1:6">
      <c r="A769" s="7" t="s">
        <v>1942</v>
      </c>
      <c r="B769" s="6" t="s">
        <v>1295</v>
      </c>
      <c r="C769" s="6" t="s">
        <v>1296</v>
      </c>
      <c r="D769" s="8">
        <v>11.3</v>
      </c>
      <c r="E769" s="26">
        <v>248.60000000000002</v>
      </c>
      <c r="F769" s="55">
        <v>22</v>
      </c>
    </row>
    <row r="770" spans="1:6">
      <c r="A770" s="7" t="s">
        <v>1942</v>
      </c>
      <c r="B770" s="6" t="s">
        <v>1297</v>
      </c>
      <c r="C770" s="6" t="s">
        <v>1298</v>
      </c>
      <c r="D770" s="8">
        <v>16.95</v>
      </c>
      <c r="E770" s="26">
        <v>711.9</v>
      </c>
      <c r="F770" s="55">
        <v>42</v>
      </c>
    </row>
    <row r="771" spans="1:6">
      <c r="A771" s="7" t="s">
        <v>1942</v>
      </c>
      <c r="B771" s="6" t="s">
        <v>1299</v>
      </c>
      <c r="C771" s="6" t="s">
        <v>1300</v>
      </c>
      <c r="D771" s="8">
        <v>33.9</v>
      </c>
      <c r="E771" s="26">
        <v>0</v>
      </c>
      <c r="F771" s="55">
        <v>0</v>
      </c>
    </row>
    <row r="772" spans="1:6">
      <c r="A772" s="7" t="s">
        <v>1942</v>
      </c>
      <c r="B772" s="6" t="s">
        <v>1301</v>
      </c>
      <c r="C772" s="6" t="s">
        <v>1302</v>
      </c>
      <c r="D772" s="8">
        <v>226</v>
      </c>
      <c r="E772" s="26">
        <v>226</v>
      </c>
      <c r="F772" s="55">
        <v>1</v>
      </c>
    </row>
    <row r="773" spans="1:6">
      <c r="A773" s="7" t="s">
        <v>1942</v>
      </c>
      <c r="B773" s="6" t="s">
        <v>1303</v>
      </c>
      <c r="C773" s="6" t="s">
        <v>1304</v>
      </c>
      <c r="D773" s="8">
        <v>8015.88</v>
      </c>
      <c r="E773" s="26">
        <v>8015.88</v>
      </c>
      <c r="F773" s="55">
        <v>1</v>
      </c>
    </row>
    <row r="774" spans="1:6" ht="45">
      <c r="A774" s="7" t="s">
        <v>1942</v>
      </c>
      <c r="B774" s="6" t="s">
        <v>1305</v>
      </c>
      <c r="C774" s="6" t="s">
        <v>1306</v>
      </c>
      <c r="D774" s="8">
        <v>170049.63</v>
      </c>
      <c r="E774" s="26">
        <v>170049.63</v>
      </c>
      <c r="F774" s="55">
        <v>1</v>
      </c>
    </row>
    <row r="775" spans="1:6" ht="45">
      <c r="A775" s="7" t="s">
        <v>1942</v>
      </c>
      <c r="B775" s="6" t="s">
        <v>1307</v>
      </c>
      <c r="C775" s="6" t="s">
        <v>1306</v>
      </c>
      <c r="D775" s="8">
        <v>356.91</v>
      </c>
      <c r="E775" s="26">
        <v>356.91</v>
      </c>
      <c r="F775" s="55">
        <v>1</v>
      </c>
    </row>
    <row r="776" spans="1:6" ht="60">
      <c r="A776" s="7" t="s">
        <v>1934</v>
      </c>
      <c r="B776" s="6" t="s">
        <v>1308</v>
      </c>
      <c r="C776" s="6" t="s">
        <v>1309</v>
      </c>
      <c r="D776" s="79">
        <v>5000</v>
      </c>
      <c r="E776" s="58">
        <v>105000</v>
      </c>
      <c r="F776" s="7">
        <v>21</v>
      </c>
    </row>
    <row r="777" spans="1:6" ht="50.25" customHeight="1">
      <c r="A777" s="7" t="s">
        <v>1934</v>
      </c>
      <c r="B777" s="6" t="s">
        <v>1310</v>
      </c>
      <c r="C777" s="6" t="s">
        <v>1987</v>
      </c>
      <c r="D777" s="79">
        <v>1197</v>
      </c>
      <c r="E777" s="58">
        <v>643423.18999999994</v>
      </c>
      <c r="F777" s="7">
        <v>417</v>
      </c>
    </row>
    <row r="778" spans="1:6" ht="30">
      <c r="A778" s="7" t="s">
        <v>1934</v>
      </c>
      <c r="B778" s="6" t="s">
        <v>1311</v>
      </c>
      <c r="C778" s="6" t="s">
        <v>1312</v>
      </c>
      <c r="D778" s="79">
        <v>553</v>
      </c>
      <c r="E778" s="58">
        <v>9401</v>
      </c>
      <c r="F778" s="7">
        <v>17</v>
      </c>
    </row>
    <row r="779" spans="1:6" ht="45">
      <c r="A779" s="7" t="s">
        <v>1934</v>
      </c>
      <c r="B779" s="6" t="s">
        <v>1313</v>
      </c>
      <c r="C779" s="6" t="s">
        <v>1988</v>
      </c>
      <c r="D779" s="79">
        <v>1917</v>
      </c>
      <c r="E779" s="58">
        <v>51222.3</v>
      </c>
      <c r="F779" s="7">
        <v>34</v>
      </c>
    </row>
    <row r="780" spans="1:6" ht="63.75" customHeight="1">
      <c r="A780" s="7" t="s">
        <v>1934</v>
      </c>
      <c r="B780" s="6" t="s">
        <v>1314</v>
      </c>
      <c r="C780" s="6" t="s">
        <v>1989</v>
      </c>
      <c r="D780" s="79">
        <v>480</v>
      </c>
      <c r="E780" s="58">
        <v>24940</v>
      </c>
      <c r="F780" s="7">
        <v>61</v>
      </c>
    </row>
    <row r="781" spans="1:6" ht="30">
      <c r="A781" s="7" t="s">
        <v>1934</v>
      </c>
      <c r="B781" s="6" t="s">
        <v>1315</v>
      </c>
      <c r="C781" s="11" t="s">
        <v>1316</v>
      </c>
      <c r="D781" s="79">
        <v>1273</v>
      </c>
      <c r="E781" s="58">
        <v>1273</v>
      </c>
      <c r="F781" s="7">
        <v>1</v>
      </c>
    </row>
    <row r="782" spans="1:6" ht="45">
      <c r="A782" s="7" t="s">
        <v>1934</v>
      </c>
      <c r="B782" s="6" t="s">
        <v>1317</v>
      </c>
      <c r="C782" s="11" t="s">
        <v>1990</v>
      </c>
      <c r="D782" s="79">
        <v>1197</v>
      </c>
      <c r="E782" s="58">
        <v>69151.100000000006</v>
      </c>
      <c r="F782" s="7">
        <v>44</v>
      </c>
    </row>
    <row r="783" spans="1:6" ht="30">
      <c r="A783" s="7" t="s">
        <v>1934</v>
      </c>
      <c r="B783" s="6" t="s">
        <v>1318</v>
      </c>
      <c r="C783" s="11" t="s">
        <v>1319</v>
      </c>
      <c r="D783" s="79">
        <v>553</v>
      </c>
      <c r="E783" s="58">
        <v>553</v>
      </c>
      <c r="F783" s="7">
        <v>1</v>
      </c>
    </row>
    <row r="784" spans="1:6" ht="45">
      <c r="A784" s="7" t="s">
        <v>1934</v>
      </c>
      <c r="B784" s="6" t="s">
        <v>1320</v>
      </c>
      <c r="C784" s="11" t="s">
        <v>1991</v>
      </c>
      <c r="D784" s="79">
        <v>719</v>
      </c>
      <c r="E784" s="58">
        <v>94190</v>
      </c>
      <c r="F784" s="7">
        <v>155</v>
      </c>
    </row>
    <row r="785" spans="1:6" ht="30">
      <c r="A785" s="7" t="s">
        <v>1934</v>
      </c>
      <c r="B785" s="6" t="s">
        <v>1321</v>
      </c>
      <c r="C785" s="11" t="s">
        <v>1322</v>
      </c>
      <c r="D785" s="79">
        <v>73</v>
      </c>
      <c r="E785" s="58" t="s">
        <v>173</v>
      </c>
      <c r="F785" s="20" t="s">
        <v>173</v>
      </c>
    </row>
    <row r="786" spans="1:6" ht="60">
      <c r="A786" s="7" t="s">
        <v>1934</v>
      </c>
      <c r="B786" s="6" t="s">
        <v>1323</v>
      </c>
      <c r="C786" s="11" t="s">
        <v>1324</v>
      </c>
      <c r="D786" s="79">
        <v>73</v>
      </c>
      <c r="E786" s="58">
        <v>18653</v>
      </c>
      <c r="F786" s="7">
        <v>175</v>
      </c>
    </row>
    <row r="787" spans="1:6" ht="30">
      <c r="A787" s="7" t="s">
        <v>1934</v>
      </c>
      <c r="B787" s="6" t="s">
        <v>1325</v>
      </c>
      <c r="C787" s="11" t="s">
        <v>1326</v>
      </c>
      <c r="D787" s="79">
        <v>73</v>
      </c>
      <c r="E787" s="58" t="s">
        <v>173</v>
      </c>
      <c r="F787" s="20" t="s">
        <v>173</v>
      </c>
    </row>
    <row r="788" spans="1:6" ht="60">
      <c r="A788" s="7" t="s">
        <v>1934</v>
      </c>
      <c r="B788" s="6" t="s">
        <v>1327</v>
      </c>
      <c r="C788" s="11" t="s">
        <v>1324</v>
      </c>
      <c r="D788" s="79">
        <v>73</v>
      </c>
      <c r="E788" s="58">
        <v>297870</v>
      </c>
      <c r="F788" s="7">
        <v>344</v>
      </c>
    </row>
    <row r="789" spans="1:6" ht="30">
      <c r="A789" s="7" t="s">
        <v>1934</v>
      </c>
      <c r="B789" s="6" t="s">
        <v>1325</v>
      </c>
      <c r="C789" s="11" t="s">
        <v>1326</v>
      </c>
      <c r="D789" s="79">
        <v>73</v>
      </c>
      <c r="E789" s="58" t="s">
        <v>173</v>
      </c>
      <c r="F789" s="20" t="s">
        <v>173</v>
      </c>
    </row>
    <row r="790" spans="1:6" ht="45">
      <c r="A790" s="7" t="s">
        <v>1934</v>
      </c>
      <c r="B790" s="6" t="s">
        <v>1328</v>
      </c>
      <c r="C790" s="6" t="s">
        <v>1992</v>
      </c>
      <c r="D790" s="36" t="s">
        <v>1995</v>
      </c>
      <c r="E790" s="79">
        <v>136472</v>
      </c>
      <c r="F790" s="44">
        <v>8062</v>
      </c>
    </row>
    <row r="791" spans="1:6" ht="45">
      <c r="A791" s="7" t="s">
        <v>1934</v>
      </c>
      <c r="B791" s="6" t="s">
        <v>1329</v>
      </c>
      <c r="C791" s="6" t="s">
        <v>1993</v>
      </c>
      <c r="D791" s="36" t="s">
        <v>1994</v>
      </c>
      <c r="E791" s="79">
        <v>25154</v>
      </c>
      <c r="F791" s="7">
        <v>440</v>
      </c>
    </row>
    <row r="792" spans="1:6" ht="30">
      <c r="A792" s="7" t="s">
        <v>1934</v>
      </c>
      <c r="B792" s="6" t="s">
        <v>1330</v>
      </c>
      <c r="C792" s="6" t="s">
        <v>1331</v>
      </c>
      <c r="D792" s="58">
        <v>2.73</v>
      </c>
      <c r="E792" s="79" t="s">
        <v>173</v>
      </c>
      <c r="F792" s="56" t="s">
        <v>173</v>
      </c>
    </row>
    <row r="793" spans="1:6">
      <c r="A793" s="7" t="s">
        <v>1943</v>
      </c>
      <c r="B793" s="7" t="s">
        <v>1332</v>
      </c>
      <c r="C793" s="6" t="s">
        <v>1333</v>
      </c>
      <c r="D793" s="58">
        <v>125</v>
      </c>
      <c r="E793" s="80">
        <v>714786.5</v>
      </c>
      <c r="F793" s="97">
        <v>5718.2920000000004</v>
      </c>
    </row>
    <row r="794" spans="1:6">
      <c r="A794" s="7" t="s">
        <v>1943</v>
      </c>
      <c r="B794" s="7" t="s">
        <v>1334</v>
      </c>
      <c r="C794" s="6" t="s">
        <v>1335</v>
      </c>
      <c r="D794" s="58">
        <v>200</v>
      </c>
      <c r="E794" s="80">
        <v>1368675.5</v>
      </c>
      <c r="F794" s="97">
        <v>6843.375</v>
      </c>
    </row>
    <row r="795" spans="1:6">
      <c r="A795" s="7" t="s">
        <v>1943</v>
      </c>
      <c r="B795" s="7" t="s">
        <v>1336</v>
      </c>
      <c r="C795" s="6" t="s">
        <v>1337</v>
      </c>
      <c r="D795" s="58">
        <v>260</v>
      </c>
      <c r="E795" s="80">
        <v>882210</v>
      </c>
      <c r="F795" s="97">
        <v>3393.1134615384617</v>
      </c>
    </row>
    <row r="796" spans="1:6">
      <c r="A796" s="7" t="s">
        <v>1943</v>
      </c>
      <c r="B796" s="7" t="s">
        <v>1338</v>
      </c>
      <c r="C796" s="6" t="s">
        <v>1339</v>
      </c>
      <c r="D796" s="58">
        <v>65</v>
      </c>
      <c r="E796" s="80">
        <v>0</v>
      </c>
      <c r="F796" s="97">
        <v>0</v>
      </c>
    </row>
    <row r="797" spans="1:6">
      <c r="A797" s="7" t="s">
        <v>1943</v>
      </c>
      <c r="B797" s="7" t="s">
        <v>1340</v>
      </c>
      <c r="C797" s="6" t="s">
        <v>1341</v>
      </c>
      <c r="D797" s="58">
        <v>700</v>
      </c>
      <c r="E797" s="80">
        <v>0</v>
      </c>
      <c r="F797" s="97">
        <v>0</v>
      </c>
    </row>
    <row r="798" spans="1:6">
      <c r="A798" s="7" t="s">
        <v>1943</v>
      </c>
      <c r="B798" s="7" t="s">
        <v>1342</v>
      </c>
      <c r="C798" s="6" t="s">
        <v>1343</v>
      </c>
      <c r="D798" s="58">
        <v>440</v>
      </c>
      <c r="E798" s="80">
        <v>5000703</v>
      </c>
      <c r="F798" s="97">
        <v>11365.234090909091</v>
      </c>
    </row>
    <row r="799" spans="1:6">
      <c r="A799" s="7" t="s">
        <v>1943</v>
      </c>
      <c r="B799" s="7" t="s">
        <v>1344</v>
      </c>
      <c r="C799" s="6" t="s">
        <v>1345</v>
      </c>
      <c r="D799" s="58">
        <v>286</v>
      </c>
      <c r="E799" s="80">
        <v>71957.33</v>
      </c>
      <c r="F799" s="97">
        <v>251.59730769230771</v>
      </c>
    </row>
    <row r="800" spans="1:6">
      <c r="A800" s="7" t="s">
        <v>1943</v>
      </c>
      <c r="B800" s="7" t="s">
        <v>1346</v>
      </c>
      <c r="C800" s="6" t="s">
        <v>1347</v>
      </c>
      <c r="D800" s="58">
        <v>440</v>
      </c>
      <c r="E800" s="80">
        <v>768749</v>
      </c>
      <c r="F800" s="97">
        <v>1747.1568181818182</v>
      </c>
    </row>
    <row r="801" spans="1:6">
      <c r="A801" s="7" t="s">
        <v>1943</v>
      </c>
      <c r="B801" s="7" t="s">
        <v>1348</v>
      </c>
      <c r="C801" s="6" t="s">
        <v>1349</v>
      </c>
      <c r="D801" s="58">
        <v>16.5</v>
      </c>
      <c r="E801" s="80">
        <v>0</v>
      </c>
      <c r="F801" s="97">
        <v>714.90909090909088</v>
      </c>
    </row>
    <row r="802" spans="1:6">
      <c r="A802" s="7" t="s">
        <v>1943</v>
      </c>
      <c r="B802" s="7" t="s">
        <v>1350</v>
      </c>
      <c r="C802" s="7" t="s">
        <v>1351</v>
      </c>
      <c r="D802" s="58">
        <v>65</v>
      </c>
      <c r="E802" s="80">
        <v>15275</v>
      </c>
      <c r="F802" s="97">
        <v>31.333333333333332</v>
      </c>
    </row>
    <row r="803" spans="1:6" ht="30">
      <c r="A803" s="7" t="s">
        <v>1943</v>
      </c>
      <c r="B803" s="7" t="s">
        <v>1352</v>
      </c>
      <c r="C803" s="6" t="s">
        <v>1353</v>
      </c>
      <c r="D803" s="58">
        <v>23</v>
      </c>
      <c r="E803" s="80">
        <v>101338</v>
      </c>
      <c r="F803" s="97">
        <v>4406</v>
      </c>
    </row>
    <row r="804" spans="1:6">
      <c r="A804" s="7" t="s">
        <v>1943</v>
      </c>
      <c r="B804" s="7" t="s">
        <v>1354</v>
      </c>
      <c r="C804" s="6" t="s">
        <v>1355</v>
      </c>
      <c r="D804" s="58">
        <v>114</v>
      </c>
      <c r="E804" s="80">
        <v>156978</v>
      </c>
      <c r="F804" s="97">
        <v>1377</v>
      </c>
    </row>
    <row r="805" spans="1:6" ht="30">
      <c r="A805" s="7" t="s">
        <v>1943</v>
      </c>
      <c r="B805" s="7" t="s">
        <v>1356</v>
      </c>
      <c r="C805" s="6" t="s">
        <v>1357</v>
      </c>
      <c r="D805" s="58">
        <v>201</v>
      </c>
      <c r="E805" s="80">
        <v>352353</v>
      </c>
      <c r="F805" s="97">
        <v>1753</v>
      </c>
    </row>
    <row r="806" spans="1:6">
      <c r="A806" s="7" t="s">
        <v>1943</v>
      </c>
      <c r="B806" s="7" t="s">
        <v>1358</v>
      </c>
      <c r="C806" s="6" t="s">
        <v>1359</v>
      </c>
      <c r="D806" s="58">
        <v>175</v>
      </c>
      <c r="E806" s="80">
        <v>7728333.5700000003</v>
      </c>
      <c r="F806" s="97">
        <v>44161.906171428571</v>
      </c>
    </row>
    <row r="807" spans="1:6">
      <c r="A807" s="7" t="s">
        <v>1943</v>
      </c>
      <c r="B807" s="7" t="s">
        <v>1360</v>
      </c>
      <c r="C807" s="6" t="s">
        <v>1361</v>
      </c>
      <c r="D807" s="58">
        <v>98</v>
      </c>
      <c r="E807" s="80">
        <v>102923.88</v>
      </c>
      <c r="F807" s="97">
        <v>1050.2414285714285</v>
      </c>
    </row>
    <row r="808" spans="1:6" ht="45">
      <c r="A808" s="7" t="s">
        <v>1943</v>
      </c>
      <c r="B808" s="7" t="s">
        <v>1362</v>
      </c>
      <c r="C808" s="6" t="s">
        <v>1363</v>
      </c>
      <c r="D808" s="13" t="s">
        <v>1897</v>
      </c>
      <c r="E808" s="80">
        <v>145748146.19999999</v>
      </c>
      <c r="F808" s="97">
        <v>1272912.3937777777</v>
      </c>
    </row>
    <row r="809" spans="1:6">
      <c r="A809" s="7" t="s">
        <v>1943</v>
      </c>
      <c r="B809" s="7" t="s">
        <v>1364</v>
      </c>
      <c r="C809" s="7"/>
      <c r="D809" s="58">
        <v>130</v>
      </c>
      <c r="E809" s="80">
        <v>458320</v>
      </c>
      <c r="F809" s="97">
        <v>11156</v>
      </c>
    </row>
    <row r="810" spans="1:6">
      <c r="A810" s="7" t="s">
        <v>1943</v>
      </c>
      <c r="B810" s="7" t="s">
        <v>1365</v>
      </c>
      <c r="C810" s="7" t="s">
        <v>1366</v>
      </c>
      <c r="D810" s="58">
        <v>15</v>
      </c>
      <c r="E810" s="80">
        <v>2366460</v>
      </c>
      <c r="F810" s="97">
        <v>151800</v>
      </c>
    </row>
    <row r="811" spans="1:6">
      <c r="A811" s="7" t="s">
        <v>1943</v>
      </c>
      <c r="B811" s="7" t="s">
        <v>1367</v>
      </c>
      <c r="C811" s="7" t="s">
        <v>1368</v>
      </c>
      <c r="D811" s="58">
        <v>20</v>
      </c>
      <c r="E811" s="80">
        <v>957940</v>
      </c>
      <c r="F811" s="97">
        <v>47897</v>
      </c>
    </row>
    <row r="812" spans="1:6" ht="30">
      <c r="A812" s="7" t="s">
        <v>1943</v>
      </c>
      <c r="B812" s="7" t="s">
        <v>1369</v>
      </c>
      <c r="C812" s="6" t="s">
        <v>1370</v>
      </c>
      <c r="D812" s="58">
        <v>2.5</v>
      </c>
      <c r="E812" s="80">
        <v>1876875</v>
      </c>
      <c r="F812" s="97">
        <v>75075</v>
      </c>
    </row>
    <row r="813" spans="1:6" ht="30">
      <c r="A813" s="7" t="s">
        <v>1943</v>
      </c>
      <c r="B813" s="7" t="s">
        <v>1371</v>
      </c>
      <c r="C813" s="6" t="s">
        <v>1372</v>
      </c>
      <c r="D813" s="58">
        <v>1</v>
      </c>
      <c r="E813" s="80">
        <v>31800</v>
      </c>
      <c r="F813" s="97">
        <v>3180.0000000000005</v>
      </c>
    </row>
    <row r="814" spans="1:6" ht="30">
      <c r="A814" s="7" t="s">
        <v>1943</v>
      </c>
      <c r="B814" s="7" t="s">
        <v>1373</v>
      </c>
      <c r="C814" s="6" t="s">
        <v>1374</v>
      </c>
      <c r="D814" s="58">
        <v>5</v>
      </c>
      <c r="E814" s="80">
        <v>69450</v>
      </c>
      <c r="F814" s="97">
        <v>1389</v>
      </c>
    </row>
    <row r="815" spans="1:6" ht="30">
      <c r="A815" s="7" t="s">
        <v>1943</v>
      </c>
      <c r="B815" s="7" t="s">
        <v>1375</v>
      </c>
      <c r="C815" s="6" t="s">
        <v>1918</v>
      </c>
      <c r="D815" s="58">
        <v>5</v>
      </c>
      <c r="E815" s="80">
        <v>8090900</v>
      </c>
      <c r="F815" s="97">
        <v>80909</v>
      </c>
    </row>
    <row r="816" spans="1:6">
      <c r="A816" s="7" t="s">
        <v>1943</v>
      </c>
      <c r="B816" s="7" t="s">
        <v>1376</v>
      </c>
      <c r="C816" s="6" t="s">
        <v>1377</v>
      </c>
      <c r="D816" s="58">
        <v>50</v>
      </c>
      <c r="E816" s="80">
        <v>628950</v>
      </c>
      <c r="F816" s="97">
        <v>12579</v>
      </c>
    </row>
    <row r="817" spans="1:6">
      <c r="A817" s="7" t="s">
        <v>1943</v>
      </c>
      <c r="B817" s="7" t="s">
        <v>1378</v>
      </c>
      <c r="C817" s="6" t="s">
        <v>1379</v>
      </c>
      <c r="D817" s="58">
        <v>25</v>
      </c>
      <c r="E817" s="80">
        <v>4725</v>
      </c>
      <c r="F817" s="97">
        <v>189</v>
      </c>
    </row>
    <row r="818" spans="1:6" ht="30">
      <c r="A818" s="7" t="s">
        <v>1943</v>
      </c>
      <c r="B818" s="7" t="s">
        <v>1380</v>
      </c>
      <c r="C818" s="6" t="s">
        <v>1381</v>
      </c>
      <c r="D818" s="58">
        <v>14</v>
      </c>
      <c r="E818" s="80">
        <v>484288</v>
      </c>
      <c r="F818" s="97">
        <v>34592</v>
      </c>
    </row>
    <row r="819" spans="1:6">
      <c r="A819" s="7" t="s">
        <v>1943</v>
      </c>
      <c r="B819" s="7" t="s">
        <v>1382</v>
      </c>
      <c r="C819" s="6" t="s">
        <v>1383</v>
      </c>
      <c r="D819" s="58">
        <v>7</v>
      </c>
      <c r="E819" s="80">
        <v>6475</v>
      </c>
      <c r="F819" s="97">
        <v>925</v>
      </c>
    </row>
    <row r="820" spans="1:6">
      <c r="A820" s="7" t="s">
        <v>1943</v>
      </c>
      <c r="B820" s="7" t="s">
        <v>1384</v>
      </c>
      <c r="C820" s="6" t="s">
        <v>1385</v>
      </c>
      <c r="D820" s="58">
        <v>5</v>
      </c>
      <c r="E820" s="80">
        <v>25</v>
      </c>
      <c r="F820" s="97">
        <v>5</v>
      </c>
    </row>
    <row r="821" spans="1:6" ht="30">
      <c r="A821" s="7" t="s">
        <v>1943</v>
      </c>
      <c r="B821" s="7" t="s">
        <v>1386</v>
      </c>
      <c r="C821" s="6" t="s">
        <v>1387</v>
      </c>
      <c r="D821" s="13" t="s">
        <v>1898</v>
      </c>
      <c r="E821" s="80">
        <v>4821647.9799999995</v>
      </c>
      <c r="F821" s="97">
        <v>64132</v>
      </c>
    </row>
    <row r="822" spans="1:6" ht="30">
      <c r="A822" s="7" t="s">
        <v>1943</v>
      </c>
      <c r="B822" s="7" t="s">
        <v>1388</v>
      </c>
      <c r="C822" s="6" t="s">
        <v>1919</v>
      </c>
      <c r="D822" s="7" t="s">
        <v>1899</v>
      </c>
      <c r="E822" s="80">
        <v>310968445.08999997</v>
      </c>
      <c r="F822" s="97">
        <v>550815</v>
      </c>
    </row>
    <row r="823" spans="1:6">
      <c r="A823" s="7" t="s">
        <v>1943</v>
      </c>
      <c r="B823" s="7" t="s">
        <v>1389</v>
      </c>
      <c r="C823" s="6" t="s">
        <v>1390</v>
      </c>
      <c r="D823" s="7" t="s">
        <v>1899</v>
      </c>
      <c r="E823" s="80">
        <v>101656228.79200001</v>
      </c>
      <c r="F823" s="97">
        <v>34820</v>
      </c>
    </row>
    <row r="824" spans="1:6">
      <c r="A824" s="7" t="s">
        <v>1943</v>
      </c>
      <c r="B824" s="7" t="s">
        <v>1391</v>
      </c>
      <c r="C824" s="6" t="s">
        <v>1392</v>
      </c>
      <c r="D824" s="7" t="s">
        <v>1899</v>
      </c>
      <c r="E824" s="80">
        <v>25414057.198000003</v>
      </c>
      <c r="F824" s="97">
        <v>8705</v>
      </c>
    </row>
    <row r="825" spans="1:6">
      <c r="A825" s="7" t="s">
        <v>1943</v>
      </c>
      <c r="B825" s="7" t="s">
        <v>1393</v>
      </c>
      <c r="C825" s="6" t="s">
        <v>1394</v>
      </c>
      <c r="D825" s="7" t="s">
        <v>1900</v>
      </c>
      <c r="E825" s="80">
        <v>12885794.340000002</v>
      </c>
      <c r="F825" s="97">
        <v>73640</v>
      </c>
    </row>
    <row r="826" spans="1:6">
      <c r="A826" s="7" t="s">
        <v>1943</v>
      </c>
      <c r="B826" s="7" t="s">
        <v>1395</v>
      </c>
      <c r="C826" s="6" t="s">
        <v>1396</v>
      </c>
      <c r="D826" s="7" t="s">
        <v>1901</v>
      </c>
      <c r="E826" s="80">
        <v>11129819.030000001</v>
      </c>
      <c r="F826" s="97">
        <v>30898</v>
      </c>
    </row>
    <row r="827" spans="1:6">
      <c r="A827" s="7" t="s">
        <v>1943</v>
      </c>
      <c r="B827" s="7" t="s">
        <v>1397</v>
      </c>
      <c r="C827" s="6" t="s">
        <v>1398</v>
      </c>
      <c r="D827" s="7" t="s">
        <v>1902</v>
      </c>
      <c r="E827" s="80">
        <v>4154474.37</v>
      </c>
      <c r="F827" s="97">
        <v>13393</v>
      </c>
    </row>
    <row r="828" spans="1:6">
      <c r="A828" s="7" t="s">
        <v>1943</v>
      </c>
      <c r="B828" s="7" t="s">
        <v>1399</v>
      </c>
      <c r="C828" s="6" t="s">
        <v>1400</v>
      </c>
      <c r="D828" s="58">
        <v>120</v>
      </c>
      <c r="E828" s="80">
        <v>60085103.879999995</v>
      </c>
      <c r="F828" s="97">
        <v>500709.19974999997</v>
      </c>
    </row>
    <row r="829" spans="1:6" ht="30">
      <c r="A829" s="7" t="s">
        <v>1943</v>
      </c>
      <c r="B829" s="7" t="s">
        <v>1401</v>
      </c>
      <c r="C829" s="6" t="s">
        <v>1402</v>
      </c>
      <c r="D829" s="58">
        <v>120</v>
      </c>
      <c r="E829" s="80">
        <v>48389626.150000006</v>
      </c>
      <c r="F829" s="97">
        <v>403246.88208333339</v>
      </c>
    </row>
    <row r="830" spans="1:6" ht="30">
      <c r="A830" s="7" t="s">
        <v>1943</v>
      </c>
      <c r="B830" s="7" t="s">
        <v>1403</v>
      </c>
      <c r="C830" s="6" t="s">
        <v>1404</v>
      </c>
      <c r="D830" s="58">
        <v>60</v>
      </c>
      <c r="E830" s="80">
        <v>9408269.0300000012</v>
      </c>
      <c r="F830" s="97">
        <v>156804.47733333334</v>
      </c>
    </row>
    <row r="831" spans="1:6">
      <c r="A831" s="7" t="s">
        <v>1943</v>
      </c>
      <c r="B831" s="7" t="s">
        <v>1405</v>
      </c>
      <c r="C831" s="6" t="s">
        <v>1406</v>
      </c>
      <c r="D831" s="58">
        <v>120</v>
      </c>
      <c r="E831" s="80">
        <v>813423142.12</v>
      </c>
      <c r="F831" s="97">
        <v>6778526.1872500004</v>
      </c>
    </row>
    <row r="832" spans="1:6">
      <c r="A832" s="7" t="s">
        <v>1943</v>
      </c>
      <c r="B832" s="7" t="s">
        <v>1407</v>
      </c>
      <c r="C832" s="6" t="s">
        <v>1408</v>
      </c>
      <c r="D832" s="58">
        <v>18</v>
      </c>
      <c r="E832" s="80">
        <v>726966.5199999999</v>
      </c>
      <c r="F832" s="97">
        <v>40387.034444444442</v>
      </c>
    </row>
    <row r="833" spans="1:6">
      <c r="A833" s="7" t="s">
        <v>1943</v>
      </c>
      <c r="B833" s="7" t="s">
        <v>1409</v>
      </c>
      <c r="C833" s="6" t="s">
        <v>1410</v>
      </c>
      <c r="D833" s="58">
        <v>60</v>
      </c>
      <c r="E833" s="80">
        <v>22114512.759999998</v>
      </c>
      <c r="F833" s="97">
        <v>368575.21333333332</v>
      </c>
    </row>
    <row r="834" spans="1:6">
      <c r="A834" s="7" t="s">
        <v>1943</v>
      </c>
      <c r="B834" s="7" t="s">
        <v>1411</v>
      </c>
      <c r="C834" s="6" t="s">
        <v>1412</v>
      </c>
      <c r="D834" s="58">
        <v>42</v>
      </c>
      <c r="E834" s="80">
        <v>9255859.0200000014</v>
      </c>
      <c r="F834" s="97">
        <v>220377.60047619051</v>
      </c>
    </row>
    <row r="835" spans="1:6">
      <c r="A835" s="7" t="s">
        <v>1943</v>
      </c>
      <c r="B835" s="7" t="s">
        <v>1413</v>
      </c>
      <c r="C835" s="6" t="s">
        <v>1414</v>
      </c>
      <c r="D835" s="58">
        <v>12</v>
      </c>
      <c r="E835" s="80">
        <v>4600.5999999999995</v>
      </c>
      <c r="F835" s="97">
        <v>383.35583333333329</v>
      </c>
    </row>
    <row r="836" spans="1:6">
      <c r="A836" s="7" t="s">
        <v>1943</v>
      </c>
      <c r="B836" s="7" t="s">
        <v>1415</v>
      </c>
      <c r="C836" s="6" t="s">
        <v>1416</v>
      </c>
      <c r="D836" s="58">
        <v>21</v>
      </c>
      <c r="E836" s="80">
        <v>452498.61</v>
      </c>
      <c r="F836" s="97">
        <v>21547.543809523806</v>
      </c>
    </row>
    <row r="837" spans="1:6">
      <c r="A837" s="7" t="s">
        <v>1943</v>
      </c>
      <c r="B837" s="7" t="s">
        <v>1417</v>
      </c>
      <c r="C837" s="6" t="s">
        <v>1418</v>
      </c>
      <c r="D837" s="58">
        <v>23</v>
      </c>
      <c r="E837" s="80">
        <v>208735</v>
      </c>
      <c r="F837" s="97">
        <v>9075.434782608696</v>
      </c>
    </row>
    <row r="838" spans="1:6">
      <c r="A838" s="7" t="s">
        <v>1943</v>
      </c>
      <c r="B838" s="7" t="s">
        <v>1419</v>
      </c>
      <c r="C838" s="6" t="s">
        <v>2011</v>
      </c>
      <c r="D838" s="58">
        <v>35</v>
      </c>
      <c r="E838" s="80">
        <v>7486645</v>
      </c>
      <c r="F838" s="97">
        <v>213904.14285714287</v>
      </c>
    </row>
    <row r="839" spans="1:6">
      <c r="A839" s="7" t="s">
        <v>1943</v>
      </c>
      <c r="B839" s="7" t="s">
        <v>1420</v>
      </c>
      <c r="C839" s="6" t="s">
        <v>2010</v>
      </c>
      <c r="D839" s="58">
        <v>198</v>
      </c>
      <c r="E839" s="80">
        <v>26395326</v>
      </c>
      <c r="F839" s="97">
        <v>133309.72727272726</v>
      </c>
    </row>
    <row r="840" spans="1:6">
      <c r="A840" s="7" t="s">
        <v>1943</v>
      </c>
      <c r="B840" s="7" t="s">
        <v>1421</v>
      </c>
      <c r="C840" s="6" t="s">
        <v>1422</v>
      </c>
      <c r="D840" s="58">
        <v>32</v>
      </c>
      <c r="E840" s="80">
        <v>104185024.49000001</v>
      </c>
      <c r="F840" s="97">
        <v>3255782.0078125005</v>
      </c>
    </row>
    <row r="841" spans="1:6" ht="30">
      <c r="A841" s="7" t="s">
        <v>1943</v>
      </c>
      <c r="B841" s="7" t="s">
        <v>1423</v>
      </c>
      <c r="C841" s="6" t="s">
        <v>1424</v>
      </c>
      <c r="D841" s="58">
        <v>59</v>
      </c>
      <c r="E841" s="80">
        <v>474913.65</v>
      </c>
      <c r="F841" s="97">
        <v>8049.3838983050855</v>
      </c>
    </row>
    <row r="842" spans="1:6">
      <c r="A842" s="7" t="s">
        <v>1943</v>
      </c>
      <c r="B842" s="7" t="s">
        <v>1425</v>
      </c>
      <c r="C842" s="6" t="s">
        <v>1426</v>
      </c>
      <c r="D842" s="58">
        <v>18</v>
      </c>
      <c r="E842" s="80">
        <v>322273.06000000006</v>
      </c>
      <c r="F842" s="97">
        <v>17904.039444444446</v>
      </c>
    </row>
    <row r="843" spans="1:6">
      <c r="A843" s="7" t="s">
        <v>1943</v>
      </c>
      <c r="B843" s="7" t="s">
        <v>1427</v>
      </c>
      <c r="C843" s="6" t="s">
        <v>1428</v>
      </c>
      <c r="D843" s="58">
        <v>23</v>
      </c>
      <c r="E843" s="80">
        <v>1135043.1400000001</v>
      </c>
      <c r="F843" s="97">
        <v>49349.70173913044</v>
      </c>
    </row>
    <row r="844" spans="1:6">
      <c r="A844" s="7" t="s">
        <v>1943</v>
      </c>
      <c r="B844" s="7" t="s">
        <v>1429</v>
      </c>
      <c r="C844" s="6" t="s">
        <v>1430</v>
      </c>
      <c r="D844" s="58">
        <v>27</v>
      </c>
      <c r="E844" s="80">
        <v>33971318.119999997</v>
      </c>
      <c r="F844" s="97">
        <v>1258196.9585185184</v>
      </c>
    </row>
    <row r="845" spans="1:6">
      <c r="A845" s="7" t="s">
        <v>1943</v>
      </c>
      <c r="B845" s="7" t="s">
        <v>1431</v>
      </c>
      <c r="C845" s="6" t="s">
        <v>1432</v>
      </c>
      <c r="D845" s="58">
        <v>251.65</v>
      </c>
      <c r="E845" s="80">
        <v>196931.18</v>
      </c>
      <c r="F845" s="97">
        <v>782.55819590701378</v>
      </c>
    </row>
    <row r="846" spans="1:6">
      <c r="A846" s="7" t="s">
        <v>1943</v>
      </c>
      <c r="B846" s="7" t="s">
        <v>1433</v>
      </c>
      <c r="C846" s="6"/>
      <c r="D846" s="58">
        <v>40</v>
      </c>
      <c r="E846" s="80">
        <v>12059666.23</v>
      </c>
      <c r="F846" s="97">
        <v>301491.64650000003</v>
      </c>
    </row>
    <row r="847" spans="1:6">
      <c r="A847" s="7" t="s">
        <v>1943</v>
      </c>
      <c r="B847" s="7" t="s">
        <v>1434</v>
      </c>
      <c r="C847" s="6" t="s">
        <v>1435</v>
      </c>
      <c r="D847" s="58">
        <v>15</v>
      </c>
      <c r="E847" s="80">
        <v>2027935.66</v>
      </c>
      <c r="F847" s="97">
        <v>135195.71733333333</v>
      </c>
    </row>
    <row r="848" spans="1:6">
      <c r="A848" s="7" t="s">
        <v>1943</v>
      </c>
      <c r="B848" s="7" t="s">
        <v>1436</v>
      </c>
      <c r="C848" s="6" t="s">
        <v>1437</v>
      </c>
      <c r="D848" s="58">
        <v>15</v>
      </c>
      <c r="E848" s="80">
        <v>782128.2</v>
      </c>
      <c r="F848" s="97">
        <v>52141.885999999991</v>
      </c>
    </row>
    <row r="849" spans="1:6">
      <c r="A849" s="7" t="s">
        <v>1943</v>
      </c>
      <c r="B849" s="7" t="s">
        <v>1438</v>
      </c>
      <c r="C849" s="6"/>
      <c r="D849" s="58">
        <v>32</v>
      </c>
      <c r="E849" s="80">
        <v>4019217.5500000003</v>
      </c>
      <c r="F849" s="97">
        <v>125600.54500000001</v>
      </c>
    </row>
    <row r="850" spans="1:6" ht="30">
      <c r="A850" s="7" t="s">
        <v>1943</v>
      </c>
      <c r="B850" s="7" t="s">
        <v>1439</v>
      </c>
      <c r="C850" s="6" t="s">
        <v>1440</v>
      </c>
      <c r="D850" s="58">
        <v>20</v>
      </c>
      <c r="E850" s="80">
        <v>9455852.2799999993</v>
      </c>
      <c r="F850" s="97">
        <v>472792.61399999994</v>
      </c>
    </row>
    <row r="851" spans="1:6">
      <c r="A851" s="7" t="s">
        <v>1943</v>
      </c>
      <c r="B851" s="7" t="s">
        <v>1441</v>
      </c>
      <c r="C851" s="6" t="s">
        <v>2085</v>
      </c>
      <c r="D851" s="6" t="s">
        <v>1442</v>
      </c>
      <c r="E851" s="80">
        <v>11872208.810000001</v>
      </c>
      <c r="F851" s="97">
        <v>989350.7333333334</v>
      </c>
    </row>
    <row r="852" spans="1:6">
      <c r="A852" s="7" t="s">
        <v>1943</v>
      </c>
      <c r="B852" s="7" t="s">
        <v>1443</v>
      </c>
      <c r="C852" s="6" t="s">
        <v>1444</v>
      </c>
      <c r="D852" s="6" t="s">
        <v>1442</v>
      </c>
      <c r="E852" s="80">
        <v>11840495.02</v>
      </c>
      <c r="F852" s="97">
        <v>986707.89916666655</v>
      </c>
    </row>
    <row r="853" spans="1:6" ht="30">
      <c r="A853" s="7" t="s">
        <v>1943</v>
      </c>
      <c r="B853" s="7" t="s">
        <v>1445</v>
      </c>
      <c r="C853" s="6" t="s">
        <v>1446</v>
      </c>
      <c r="D853" s="7" t="s">
        <v>1903</v>
      </c>
      <c r="E853" s="80">
        <v>13206634.039999997</v>
      </c>
      <c r="F853" s="97">
        <v>42602.045354838701</v>
      </c>
    </row>
    <row r="854" spans="1:6">
      <c r="A854" s="7" t="s">
        <v>1943</v>
      </c>
      <c r="B854" s="7" t="s">
        <v>1447</v>
      </c>
      <c r="C854" s="6" t="s">
        <v>1448</v>
      </c>
      <c r="D854" s="7" t="s">
        <v>1903</v>
      </c>
      <c r="E854" s="80">
        <v>424370</v>
      </c>
      <c r="F854" s="97">
        <v>1368.9354838709678</v>
      </c>
    </row>
    <row r="855" spans="1:6">
      <c r="A855" s="7" t="s">
        <v>1943</v>
      </c>
      <c r="B855" s="7" t="s">
        <v>1449</v>
      </c>
      <c r="C855" s="6" t="s">
        <v>1450</v>
      </c>
      <c r="D855" s="58">
        <v>5</v>
      </c>
      <c r="E855" s="80">
        <v>1127951.45</v>
      </c>
      <c r="F855" s="97">
        <v>225590.28999999998</v>
      </c>
    </row>
    <row r="856" spans="1:6">
      <c r="A856" s="7" t="s">
        <v>1943</v>
      </c>
      <c r="B856" s="7" t="s">
        <v>1451</v>
      </c>
      <c r="C856" s="6" t="s">
        <v>1452</v>
      </c>
      <c r="D856" s="58">
        <v>10</v>
      </c>
      <c r="E856" s="80">
        <v>72372.5</v>
      </c>
      <c r="F856" s="97">
        <v>7237.25</v>
      </c>
    </row>
    <row r="857" spans="1:6">
      <c r="A857" s="7" t="s">
        <v>1943</v>
      </c>
      <c r="B857" s="7" t="s">
        <v>1453</v>
      </c>
      <c r="C857" s="6" t="s">
        <v>1454</v>
      </c>
      <c r="D857" s="58">
        <v>5</v>
      </c>
      <c r="E857" s="80">
        <v>1853300.1300000001</v>
      </c>
      <c r="F857" s="97">
        <v>370660.03600000002</v>
      </c>
    </row>
    <row r="858" spans="1:6">
      <c r="A858" s="7" t="s">
        <v>1943</v>
      </c>
      <c r="B858" s="7" t="s">
        <v>1455</v>
      </c>
      <c r="C858" s="6" t="s">
        <v>1456</v>
      </c>
      <c r="D858" s="58">
        <v>2</v>
      </c>
      <c r="E858" s="80">
        <v>104246.5</v>
      </c>
      <c r="F858" s="97">
        <v>52123.25</v>
      </c>
    </row>
    <row r="859" spans="1:6">
      <c r="A859" s="7" t="s">
        <v>1943</v>
      </c>
      <c r="B859" s="7" t="s">
        <v>1457</v>
      </c>
      <c r="C859" s="6" t="s">
        <v>1458</v>
      </c>
      <c r="D859" s="7" t="s">
        <v>14</v>
      </c>
      <c r="E859" s="80">
        <v>50012866.879999995</v>
      </c>
      <c r="F859" s="97" t="s">
        <v>173</v>
      </c>
    </row>
    <row r="860" spans="1:6" ht="60">
      <c r="A860" s="7" t="s">
        <v>1943</v>
      </c>
      <c r="B860" s="7" t="s">
        <v>1459</v>
      </c>
      <c r="C860" s="6" t="s">
        <v>1460</v>
      </c>
      <c r="D860" s="6" t="s">
        <v>1920</v>
      </c>
      <c r="E860" s="80">
        <v>2133198</v>
      </c>
      <c r="F860" s="97">
        <v>946</v>
      </c>
    </row>
    <row r="861" spans="1:6" ht="60">
      <c r="A861" s="7" t="s">
        <v>1943</v>
      </c>
      <c r="B861" s="7" t="s">
        <v>1461</v>
      </c>
      <c r="C861" s="6" t="s">
        <v>1462</v>
      </c>
      <c r="D861" s="6" t="s">
        <v>1904</v>
      </c>
      <c r="E861" s="80">
        <v>1954846</v>
      </c>
      <c r="F861" s="97">
        <v>1647</v>
      </c>
    </row>
    <row r="862" spans="1:6" ht="60">
      <c r="A862" s="7" t="s">
        <v>1943</v>
      </c>
      <c r="B862" s="7" t="s">
        <v>1463</v>
      </c>
      <c r="C862" s="6" t="s">
        <v>1460</v>
      </c>
      <c r="D862" s="6" t="s">
        <v>1905</v>
      </c>
      <c r="E862" s="80">
        <v>110414</v>
      </c>
      <c r="F862" s="97">
        <v>481</v>
      </c>
    </row>
    <row r="863" spans="1:6" ht="90">
      <c r="A863" s="7" t="s">
        <v>1943</v>
      </c>
      <c r="B863" s="7" t="s">
        <v>1464</v>
      </c>
      <c r="C863" s="6" t="s">
        <v>1466</v>
      </c>
      <c r="D863" s="6" t="s">
        <v>1465</v>
      </c>
      <c r="E863" s="80">
        <v>2587070</v>
      </c>
      <c r="F863" s="97">
        <v>10</v>
      </c>
    </row>
    <row r="864" spans="1:6" ht="195">
      <c r="A864" s="7" t="s">
        <v>1943</v>
      </c>
      <c r="B864" s="7" t="s">
        <v>1467</v>
      </c>
      <c r="C864" s="6" t="s">
        <v>1468</v>
      </c>
      <c r="D864" s="6" t="s">
        <v>1906</v>
      </c>
      <c r="E864" s="80">
        <v>1441434</v>
      </c>
      <c r="F864" s="97">
        <v>11597</v>
      </c>
    </row>
    <row r="865" spans="1:6" ht="45">
      <c r="A865" s="7" t="s">
        <v>1943</v>
      </c>
      <c r="B865" s="7" t="s">
        <v>1469</v>
      </c>
      <c r="C865" s="6" t="s">
        <v>2100</v>
      </c>
      <c r="D865" s="6" t="s">
        <v>1470</v>
      </c>
      <c r="E865" s="80">
        <v>46673582</v>
      </c>
      <c r="F865" s="97">
        <v>11900000</v>
      </c>
    </row>
    <row r="866" spans="1:6">
      <c r="A866" s="7" t="s">
        <v>1943</v>
      </c>
      <c r="B866" s="7" t="s">
        <v>1471</v>
      </c>
      <c r="C866" s="7" t="s">
        <v>1472</v>
      </c>
      <c r="D866" s="58">
        <v>35</v>
      </c>
      <c r="E866" s="80">
        <v>3895307</v>
      </c>
      <c r="F866" s="97">
        <v>119902</v>
      </c>
    </row>
    <row r="867" spans="1:6" ht="30">
      <c r="A867" s="7" t="s">
        <v>1935</v>
      </c>
      <c r="B867" s="6" t="s">
        <v>1473</v>
      </c>
      <c r="C867" s="6" t="s">
        <v>1474</v>
      </c>
      <c r="D867" s="74">
        <v>800</v>
      </c>
      <c r="E867" s="74">
        <v>27200</v>
      </c>
      <c r="F867" s="7">
        <v>34</v>
      </c>
    </row>
    <row r="868" spans="1:6" ht="30">
      <c r="A868" s="7" t="s">
        <v>1935</v>
      </c>
      <c r="B868" s="6" t="s">
        <v>1475</v>
      </c>
      <c r="C868" s="6" t="s">
        <v>1474</v>
      </c>
      <c r="D868" s="74">
        <v>800</v>
      </c>
      <c r="E868" s="74">
        <v>6400</v>
      </c>
      <c r="F868" s="7">
        <v>8</v>
      </c>
    </row>
    <row r="869" spans="1:6" ht="30">
      <c r="A869" s="7" t="s">
        <v>1935</v>
      </c>
      <c r="B869" s="6" t="s">
        <v>1476</v>
      </c>
      <c r="C869" s="6" t="s">
        <v>1474</v>
      </c>
      <c r="D869" s="74">
        <v>800</v>
      </c>
      <c r="E869" s="74">
        <v>65600</v>
      </c>
      <c r="F869" s="7">
        <v>82</v>
      </c>
    </row>
    <row r="870" spans="1:6" ht="30">
      <c r="A870" s="7" t="s">
        <v>1935</v>
      </c>
      <c r="B870" s="6" t="s">
        <v>1477</v>
      </c>
      <c r="C870" s="6" t="s">
        <v>1474</v>
      </c>
      <c r="D870" s="74">
        <v>800</v>
      </c>
      <c r="E870" s="74">
        <v>88000</v>
      </c>
      <c r="F870" s="7">
        <v>110</v>
      </c>
    </row>
    <row r="871" spans="1:6" ht="30">
      <c r="A871" s="7" t="s">
        <v>1935</v>
      </c>
      <c r="B871" s="6" t="s">
        <v>1478</v>
      </c>
      <c r="C871" s="6" t="s">
        <v>1474</v>
      </c>
      <c r="D871" s="74">
        <v>800</v>
      </c>
      <c r="E871" s="74">
        <v>115200</v>
      </c>
      <c r="F871" s="7">
        <v>144</v>
      </c>
    </row>
    <row r="872" spans="1:6" ht="30">
      <c r="A872" s="7" t="s">
        <v>1935</v>
      </c>
      <c r="B872" s="6" t="s">
        <v>1479</v>
      </c>
      <c r="C872" s="6" t="s">
        <v>1474</v>
      </c>
      <c r="D872" s="74">
        <v>800</v>
      </c>
      <c r="E872" s="74">
        <v>58400</v>
      </c>
      <c r="F872" s="7">
        <v>73</v>
      </c>
    </row>
    <row r="873" spans="1:6" ht="30">
      <c r="A873" s="7" t="s">
        <v>1935</v>
      </c>
      <c r="B873" s="6" t="s">
        <v>1480</v>
      </c>
      <c r="C873" s="6" t="s">
        <v>1474</v>
      </c>
      <c r="D873" s="74">
        <v>800</v>
      </c>
      <c r="E873" s="74">
        <v>800</v>
      </c>
      <c r="F873" s="7">
        <v>1</v>
      </c>
    </row>
    <row r="874" spans="1:6" ht="30">
      <c r="A874" s="7" t="s">
        <v>1935</v>
      </c>
      <c r="B874" s="6" t="s">
        <v>1481</v>
      </c>
      <c r="C874" s="6" t="s">
        <v>1474</v>
      </c>
      <c r="D874" s="74">
        <v>800</v>
      </c>
      <c r="E874" s="74">
        <v>800</v>
      </c>
      <c r="F874" s="7">
        <v>1</v>
      </c>
    </row>
    <row r="875" spans="1:6" ht="30">
      <c r="A875" s="7" t="s">
        <v>1935</v>
      </c>
      <c r="B875" s="6" t="s">
        <v>1482</v>
      </c>
      <c r="C875" s="6" t="s">
        <v>1483</v>
      </c>
      <c r="D875" s="74">
        <v>1000</v>
      </c>
      <c r="E875" s="74">
        <v>3000</v>
      </c>
      <c r="F875" s="7">
        <v>3</v>
      </c>
    </row>
    <row r="876" spans="1:6" ht="30">
      <c r="A876" s="7" t="s">
        <v>1935</v>
      </c>
      <c r="B876" s="6" t="s">
        <v>1484</v>
      </c>
      <c r="C876" s="6" t="s">
        <v>1483</v>
      </c>
      <c r="D876" s="74">
        <v>1000</v>
      </c>
      <c r="E876" s="74">
        <v>14000</v>
      </c>
      <c r="F876" s="7">
        <v>14</v>
      </c>
    </row>
    <row r="877" spans="1:6" ht="30">
      <c r="A877" s="7" t="s">
        <v>1935</v>
      </c>
      <c r="B877" s="6" t="s">
        <v>1485</v>
      </c>
      <c r="C877" s="6" t="s">
        <v>1483</v>
      </c>
      <c r="D877" s="74">
        <v>1000</v>
      </c>
      <c r="E877" s="74">
        <v>6000</v>
      </c>
      <c r="F877" s="7">
        <v>6</v>
      </c>
    </row>
    <row r="878" spans="1:6" ht="30">
      <c r="A878" s="7" t="s">
        <v>1935</v>
      </c>
      <c r="B878" s="6" t="s">
        <v>1486</v>
      </c>
      <c r="C878" s="6" t="s">
        <v>1483</v>
      </c>
      <c r="D878" s="74">
        <v>1000</v>
      </c>
      <c r="E878" s="74">
        <v>5000</v>
      </c>
      <c r="F878" s="7">
        <v>5</v>
      </c>
    </row>
    <row r="879" spans="1:6" ht="30">
      <c r="A879" s="7" t="s">
        <v>1935</v>
      </c>
      <c r="B879" s="6" t="s">
        <v>1487</v>
      </c>
      <c r="C879" s="6" t="s">
        <v>1483</v>
      </c>
      <c r="D879" s="74">
        <v>1000</v>
      </c>
      <c r="E879" s="74">
        <v>1000</v>
      </c>
      <c r="F879" s="7">
        <v>1</v>
      </c>
    </row>
    <row r="880" spans="1:6" ht="30">
      <c r="A880" s="7" t="s">
        <v>1935</v>
      </c>
      <c r="B880" s="6" t="s">
        <v>1486</v>
      </c>
      <c r="C880" s="11" t="s">
        <v>1488</v>
      </c>
      <c r="D880" s="73">
        <v>100</v>
      </c>
      <c r="E880" s="74">
        <v>700</v>
      </c>
      <c r="F880" s="7">
        <v>7</v>
      </c>
    </row>
    <row r="881" spans="1:6" ht="45">
      <c r="A881" s="7" t="s">
        <v>1935</v>
      </c>
      <c r="B881" s="6" t="s">
        <v>1489</v>
      </c>
      <c r="C881" s="11" t="s">
        <v>1490</v>
      </c>
      <c r="D881" s="73">
        <v>200</v>
      </c>
      <c r="E881" s="74">
        <v>400</v>
      </c>
      <c r="F881" s="7">
        <v>2</v>
      </c>
    </row>
    <row r="882" spans="1:6" ht="45">
      <c r="A882" s="7" t="s">
        <v>1935</v>
      </c>
      <c r="B882" s="6" t="s">
        <v>1491</v>
      </c>
      <c r="C882" s="11" t="s">
        <v>1490</v>
      </c>
      <c r="D882" s="73">
        <v>200</v>
      </c>
      <c r="E882" s="74">
        <v>1200</v>
      </c>
      <c r="F882" s="7">
        <v>6</v>
      </c>
    </row>
    <row r="883" spans="1:6" ht="45">
      <c r="A883" s="7" t="s">
        <v>1935</v>
      </c>
      <c r="B883" s="6" t="s">
        <v>1492</v>
      </c>
      <c r="C883" s="11" t="s">
        <v>1490</v>
      </c>
      <c r="D883" s="73">
        <v>200</v>
      </c>
      <c r="E883" s="74">
        <v>2400</v>
      </c>
      <c r="F883" s="7">
        <v>12</v>
      </c>
    </row>
    <row r="884" spans="1:6" ht="45">
      <c r="A884" s="7" t="s">
        <v>1493</v>
      </c>
      <c r="B884" s="7" t="s">
        <v>1494</v>
      </c>
      <c r="C884" s="6" t="s">
        <v>1495</v>
      </c>
      <c r="D884" s="54" t="s">
        <v>14</v>
      </c>
      <c r="E884" s="81">
        <v>8945254.7200000007</v>
      </c>
      <c r="F884" s="57" t="s">
        <v>173</v>
      </c>
    </row>
    <row r="885" spans="1:6" ht="60">
      <c r="A885" s="7" t="s">
        <v>1493</v>
      </c>
      <c r="B885" s="7" t="s">
        <v>1496</v>
      </c>
      <c r="C885" s="6" t="s">
        <v>1497</v>
      </c>
      <c r="D885" s="94">
        <v>0.25</v>
      </c>
      <c r="E885" s="81">
        <v>580937.25</v>
      </c>
      <c r="F885" s="97">
        <f>E885/D885</f>
        <v>2323749</v>
      </c>
    </row>
    <row r="886" spans="1:6" ht="45">
      <c r="A886" s="7" t="s">
        <v>1493</v>
      </c>
      <c r="B886" s="7" t="s">
        <v>1498</v>
      </c>
      <c r="C886" s="11" t="s">
        <v>1499</v>
      </c>
      <c r="D886" s="54">
        <v>0.02</v>
      </c>
      <c r="E886" s="81">
        <v>10579644.119999999</v>
      </c>
      <c r="F886" s="65" t="s">
        <v>173</v>
      </c>
    </row>
    <row r="887" spans="1:6">
      <c r="A887" s="7" t="s">
        <v>1936</v>
      </c>
      <c r="B887" s="7" t="s">
        <v>1500</v>
      </c>
      <c r="C887" s="59" t="s">
        <v>1501</v>
      </c>
      <c r="D887" s="58">
        <v>17.8</v>
      </c>
      <c r="E887" s="82">
        <v>431346.72</v>
      </c>
      <c r="F887" s="99">
        <v>24233</v>
      </c>
    </row>
    <row r="888" spans="1:6">
      <c r="A888" s="7" t="s">
        <v>1936</v>
      </c>
      <c r="B888" s="7" t="s">
        <v>1502</v>
      </c>
      <c r="C888" s="59" t="s">
        <v>1501</v>
      </c>
      <c r="D888" s="58">
        <v>16.97</v>
      </c>
      <c r="E888" s="82">
        <v>959372.44</v>
      </c>
      <c r="F888" s="99">
        <v>56540</v>
      </c>
    </row>
    <row r="889" spans="1:6">
      <c r="A889" s="7" t="s">
        <v>1936</v>
      </c>
      <c r="B889" s="7" t="s">
        <v>1503</v>
      </c>
      <c r="C889" s="59" t="s">
        <v>1501</v>
      </c>
      <c r="D889" s="58">
        <v>8.1</v>
      </c>
      <c r="E889" s="82">
        <v>4848260.8999999994</v>
      </c>
      <c r="F889" s="99">
        <v>599088</v>
      </c>
    </row>
    <row r="890" spans="1:6">
      <c r="A890" s="7" t="s">
        <v>1936</v>
      </c>
      <c r="B890" s="7" t="s">
        <v>1504</v>
      </c>
      <c r="C890" s="59" t="s">
        <v>1501</v>
      </c>
      <c r="D890" s="58">
        <v>15.5</v>
      </c>
      <c r="E890" s="82">
        <v>6756203.0899999999</v>
      </c>
      <c r="F890" s="99">
        <v>436941</v>
      </c>
    </row>
    <row r="891" spans="1:6">
      <c r="A891" s="7" t="s">
        <v>1936</v>
      </c>
      <c r="B891" s="7" t="s">
        <v>1505</v>
      </c>
      <c r="C891" s="59" t="s">
        <v>1501</v>
      </c>
      <c r="D891" s="58">
        <v>15.4</v>
      </c>
      <c r="E891" s="82">
        <v>1481239</v>
      </c>
      <c r="F891" s="99">
        <v>96051</v>
      </c>
    </row>
    <row r="892" spans="1:6">
      <c r="A892" s="7" t="s">
        <v>1997</v>
      </c>
      <c r="B892" s="7" t="s">
        <v>1506</v>
      </c>
      <c r="C892" s="7" t="s">
        <v>1507</v>
      </c>
      <c r="D892" s="7" t="s">
        <v>1848</v>
      </c>
      <c r="E892" s="7" t="s">
        <v>1848</v>
      </c>
      <c r="F892" s="44">
        <v>12</v>
      </c>
    </row>
    <row r="893" spans="1:6">
      <c r="A893" s="7" t="s">
        <v>1997</v>
      </c>
      <c r="B893" s="7" t="s">
        <v>1506</v>
      </c>
      <c r="C893" s="7" t="s">
        <v>1508</v>
      </c>
      <c r="D893" s="7" t="s">
        <v>1848</v>
      </c>
      <c r="E893" s="7" t="s">
        <v>1848</v>
      </c>
      <c r="F893" s="44">
        <v>12</v>
      </c>
    </row>
    <row r="894" spans="1:6">
      <c r="A894" s="7" t="s">
        <v>1997</v>
      </c>
      <c r="B894" s="7" t="s">
        <v>1509</v>
      </c>
      <c r="C894" s="7" t="s">
        <v>1510</v>
      </c>
      <c r="D894" s="7" t="s">
        <v>1848</v>
      </c>
      <c r="E894" s="7" t="s">
        <v>1848</v>
      </c>
      <c r="F894" s="44">
        <v>12</v>
      </c>
    </row>
    <row r="895" spans="1:6">
      <c r="A895" s="7" t="s">
        <v>1997</v>
      </c>
      <c r="B895" s="7" t="s">
        <v>1509</v>
      </c>
      <c r="C895" s="7" t="s">
        <v>1511</v>
      </c>
      <c r="D895" s="7" t="s">
        <v>1848</v>
      </c>
      <c r="E895" s="7" t="s">
        <v>1848</v>
      </c>
      <c r="F895" s="44">
        <v>12</v>
      </c>
    </row>
    <row r="896" spans="1:6">
      <c r="A896" s="7" t="s">
        <v>1512</v>
      </c>
      <c r="B896" s="6" t="s">
        <v>1513</v>
      </c>
      <c r="C896" s="6" t="s">
        <v>1514</v>
      </c>
      <c r="D896" s="6" t="s">
        <v>14</v>
      </c>
      <c r="E896" s="83">
        <v>4433407.3248977661</v>
      </c>
      <c r="F896" s="100">
        <v>900225</v>
      </c>
    </row>
    <row r="897" spans="1:6">
      <c r="A897" s="7" t="s">
        <v>1512</v>
      </c>
      <c r="B897" s="6" t="s">
        <v>1515</v>
      </c>
      <c r="C897" s="6" t="s">
        <v>1516</v>
      </c>
      <c r="D897" s="6" t="s">
        <v>14</v>
      </c>
      <c r="E897" s="83">
        <v>1122559.94140625</v>
      </c>
      <c r="F897" s="100">
        <v>163886</v>
      </c>
    </row>
    <row r="898" spans="1:6">
      <c r="A898" s="7" t="s">
        <v>1512</v>
      </c>
      <c r="B898" s="6" t="s">
        <v>1517</v>
      </c>
      <c r="C898" s="6" t="s">
        <v>1518</v>
      </c>
      <c r="D898" s="6" t="s">
        <v>14</v>
      </c>
      <c r="E898" s="83">
        <v>1075886</v>
      </c>
      <c r="F898" s="100">
        <v>170556</v>
      </c>
    </row>
    <row r="899" spans="1:6">
      <c r="A899" s="7" t="s">
        <v>1512</v>
      </c>
      <c r="B899" s="6" t="s">
        <v>1519</v>
      </c>
      <c r="C899" s="6" t="s">
        <v>1520</v>
      </c>
      <c r="D899" s="6" t="s">
        <v>14</v>
      </c>
      <c r="E899" s="83">
        <v>1199116.2602539062</v>
      </c>
      <c r="F899" s="100">
        <v>22596</v>
      </c>
    </row>
    <row r="900" spans="1:6">
      <c r="A900" s="7" t="s">
        <v>1512</v>
      </c>
      <c r="B900" s="6" t="s">
        <v>1521</v>
      </c>
      <c r="C900" s="6" t="s">
        <v>1522</v>
      </c>
      <c r="D900" s="6" t="s">
        <v>14</v>
      </c>
      <c r="E900" s="83">
        <v>1248198.3189544678</v>
      </c>
      <c r="F900" s="100">
        <v>186184</v>
      </c>
    </row>
    <row r="901" spans="1:6" ht="30">
      <c r="A901" s="7" t="s">
        <v>1512</v>
      </c>
      <c r="B901" s="6" t="s">
        <v>1523</v>
      </c>
      <c r="C901" s="6" t="s">
        <v>1524</v>
      </c>
      <c r="D901" s="6" t="s">
        <v>173</v>
      </c>
      <c r="E901" s="83">
        <v>3390895.841217041</v>
      </c>
      <c r="F901" s="6" t="s">
        <v>1917</v>
      </c>
    </row>
    <row r="902" spans="1:6" ht="30">
      <c r="A902" s="7" t="s">
        <v>1512</v>
      </c>
      <c r="B902" s="6" t="s">
        <v>1525</v>
      </c>
      <c r="C902" s="6" t="s">
        <v>1527</v>
      </c>
      <c r="D902" s="6" t="s">
        <v>14</v>
      </c>
      <c r="E902" s="83">
        <v>1918507.0381164551</v>
      </c>
      <c r="F902" s="35" t="s">
        <v>1526</v>
      </c>
    </row>
    <row r="903" spans="1:6">
      <c r="A903" s="7" t="s">
        <v>1512</v>
      </c>
      <c r="B903" s="6" t="s">
        <v>1528</v>
      </c>
      <c r="C903" s="6" t="s">
        <v>1529</v>
      </c>
      <c r="D903" s="6" t="s">
        <v>173</v>
      </c>
      <c r="E903" s="83">
        <v>359505.96481323242</v>
      </c>
      <c r="F903" s="6" t="s">
        <v>173</v>
      </c>
    </row>
    <row r="904" spans="1:6" ht="60">
      <c r="A904" s="7" t="s">
        <v>1996</v>
      </c>
      <c r="B904" s="6" t="s">
        <v>1530</v>
      </c>
      <c r="C904" s="6" t="s">
        <v>1531</v>
      </c>
      <c r="D904" s="85">
        <v>55</v>
      </c>
      <c r="E904" s="84">
        <v>220990</v>
      </c>
      <c r="F904" s="6">
        <v>4018</v>
      </c>
    </row>
    <row r="905" spans="1:6" ht="60">
      <c r="A905" s="7" t="s">
        <v>1996</v>
      </c>
      <c r="B905" s="6" t="s">
        <v>1532</v>
      </c>
      <c r="C905" s="6" t="s">
        <v>1531</v>
      </c>
      <c r="D905" s="85">
        <v>55</v>
      </c>
      <c r="E905" s="84">
        <v>22000</v>
      </c>
      <c r="F905" s="6">
        <v>400</v>
      </c>
    </row>
    <row r="906" spans="1:6" ht="60">
      <c r="A906" s="7" t="s">
        <v>1996</v>
      </c>
      <c r="B906" s="6" t="s">
        <v>2101</v>
      </c>
      <c r="C906" s="6" t="s">
        <v>1533</v>
      </c>
      <c r="D906" s="85">
        <v>95</v>
      </c>
      <c r="E906" s="84">
        <v>38950</v>
      </c>
      <c r="F906" s="6">
        <v>410</v>
      </c>
    </row>
    <row r="907" spans="1:6">
      <c r="A907" s="7" t="s">
        <v>1996</v>
      </c>
      <c r="B907" s="6" t="s">
        <v>1534</v>
      </c>
      <c r="C907" s="6" t="s">
        <v>1535</v>
      </c>
      <c r="D907" s="6" t="s">
        <v>1907</v>
      </c>
      <c r="E907" s="84">
        <v>0</v>
      </c>
      <c r="F907" s="6">
        <v>0</v>
      </c>
    </row>
    <row r="908" spans="1:6">
      <c r="A908" s="7" t="s">
        <v>1996</v>
      </c>
      <c r="B908" s="6" t="s">
        <v>1536</v>
      </c>
      <c r="C908" s="6" t="s">
        <v>1535</v>
      </c>
      <c r="D908" s="6" t="s">
        <v>1907</v>
      </c>
      <c r="E908" s="84">
        <v>101.74000000000001</v>
      </c>
      <c r="F908" s="6">
        <v>191</v>
      </c>
    </row>
    <row r="909" spans="1:6" ht="30">
      <c r="A909" s="7" t="s">
        <v>1996</v>
      </c>
      <c r="B909" s="6" t="s">
        <v>2102</v>
      </c>
      <c r="C909" s="6" t="s">
        <v>1535</v>
      </c>
      <c r="D909" s="6" t="s">
        <v>1907</v>
      </c>
      <c r="E909" s="84">
        <v>93.76</v>
      </c>
      <c r="F909" s="6">
        <v>134</v>
      </c>
    </row>
    <row r="910" spans="1:6" ht="77.25" customHeight="1">
      <c r="A910" s="7" t="s">
        <v>1937</v>
      </c>
      <c r="B910" s="6" t="s">
        <v>1537</v>
      </c>
      <c r="C910" s="6" t="s">
        <v>1539</v>
      </c>
      <c r="D910" s="9" t="s">
        <v>1538</v>
      </c>
      <c r="E910" s="85">
        <v>98076</v>
      </c>
      <c r="F910" s="6" t="s">
        <v>1916</v>
      </c>
    </row>
    <row r="911" spans="1:6" ht="45">
      <c r="A911" s="7" t="s">
        <v>1937</v>
      </c>
      <c r="B911" s="6" t="s">
        <v>1540</v>
      </c>
      <c r="C911" s="6" t="s">
        <v>1541</v>
      </c>
      <c r="D911" s="85">
        <v>40</v>
      </c>
      <c r="E911" s="85">
        <v>1273000</v>
      </c>
      <c r="F911" s="45">
        <v>31664</v>
      </c>
    </row>
    <row r="912" spans="1:6" ht="30">
      <c r="A912" s="7" t="s">
        <v>1937</v>
      </c>
      <c r="B912" s="6" t="s">
        <v>1542</v>
      </c>
      <c r="C912" s="6" t="s">
        <v>1543</v>
      </c>
      <c r="D912" s="9" t="s">
        <v>1908</v>
      </c>
      <c r="E912" s="85">
        <v>396125</v>
      </c>
      <c r="F912" s="45">
        <v>1540</v>
      </c>
    </row>
    <row r="913" spans="1:6" ht="30">
      <c r="A913" s="7" t="s">
        <v>1937</v>
      </c>
      <c r="B913" s="6" t="s">
        <v>1544</v>
      </c>
      <c r="C913" s="6" t="s">
        <v>1543</v>
      </c>
      <c r="D913" s="9" t="s">
        <v>1909</v>
      </c>
      <c r="E913" s="85">
        <v>149890</v>
      </c>
      <c r="F913" s="45">
        <v>453</v>
      </c>
    </row>
    <row r="914" spans="1:6" ht="30">
      <c r="A914" s="7" t="s">
        <v>1937</v>
      </c>
      <c r="B914" s="6" t="s">
        <v>1545</v>
      </c>
      <c r="C914" s="6" t="s">
        <v>1546</v>
      </c>
      <c r="D914" s="9" t="s">
        <v>1910</v>
      </c>
      <c r="E914" s="85">
        <v>425000</v>
      </c>
      <c r="F914" s="45">
        <v>828</v>
      </c>
    </row>
    <row r="915" spans="1:6" ht="45">
      <c r="A915" s="7" t="s">
        <v>1937</v>
      </c>
      <c r="B915" s="6" t="s">
        <v>1547</v>
      </c>
      <c r="C915" s="6" t="s">
        <v>1548</v>
      </c>
      <c r="D915" s="9">
        <v>100</v>
      </c>
      <c r="E915" s="85">
        <v>267020</v>
      </c>
      <c r="F915" s="45">
        <v>2692</v>
      </c>
    </row>
    <row r="916" spans="1:6">
      <c r="A916" s="7" t="s">
        <v>1937</v>
      </c>
      <c r="B916" s="6" t="s">
        <v>1549</v>
      </c>
      <c r="C916" s="6" t="s">
        <v>2004</v>
      </c>
      <c r="D916" s="9" t="s">
        <v>1911</v>
      </c>
      <c r="E916" s="85">
        <v>175000</v>
      </c>
      <c r="F916" s="45">
        <v>1242</v>
      </c>
    </row>
    <row r="917" spans="1:6" ht="30">
      <c r="A917" s="7" t="s">
        <v>1938</v>
      </c>
      <c r="B917" s="6" t="s">
        <v>1986</v>
      </c>
      <c r="C917" s="6" t="s">
        <v>2002</v>
      </c>
      <c r="D917" s="9" t="s">
        <v>1848</v>
      </c>
      <c r="E917" s="85">
        <v>1664436</v>
      </c>
      <c r="F917" s="45" t="s">
        <v>2003</v>
      </c>
    </row>
    <row r="918" spans="1:6">
      <c r="A918" s="7" t="s">
        <v>1939</v>
      </c>
      <c r="B918" s="60" t="s">
        <v>1550</v>
      </c>
      <c r="C918" s="60" t="s">
        <v>1551</v>
      </c>
      <c r="D918" s="86">
        <v>15</v>
      </c>
      <c r="E918" s="86">
        <v>0</v>
      </c>
      <c r="F918" s="62">
        <v>0</v>
      </c>
    </row>
    <row r="919" spans="1:6">
      <c r="A919" s="7" t="s">
        <v>1939</v>
      </c>
      <c r="B919" s="60" t="s">
        <v>1552</v>
      </c>
      <c r="C919" s="60" t="s">
        <v>1553</v>
      </c>
      <c r="D919" s="86">
        <v>100</v>
      </c>
      <c r="E919" s="86">
        <v>0</v>
      </c>
      <c r="F919" s="62">
        <v>0</v>
      </c>
    </row>
    <row r="920" spans="1:6">
      <c r="A920" s="7" t="s">
        <v>1939</v>
      </c>
      <c r="B920" s="60" t="s">
        <v>1554</v>
      </c>
      <c r="C920" s="60" t="s">
        <v>1555</v>
      </c>
      <c r="D920" s="86">
        <v>100</v>
      </c>
      <c r="E920" s="86">
        <v>0</v>
      </c>
      <c r="F920" s="62">
        <v>0</v>
      </c>
    </row>
    <row r="921" spans="1:6">
      <c r="A921" s="7" t="s">
        <v>1939</v>
      </c>
      <c r="B921" s="60" t="s">
        <v>1556</v>
      </c>
      <c r="C921" s="60" t="s">
        <v>1557</v>
      </c>
      <c r="D921" s="86">
        <v>200</v>
      </c>
      <c r="E921" s="86">
        <v>0</v>
      </c>
      <c r="F921" s="62">
        <v>0</v>
      </c>
    </row>
    <row r="922" spans="1:6">
      <c r="A922" s="7" t="s">
        <v>1939</v>
      </c>
      <c r="B922" s="60" t="s">
        <v>1558</v>
      </c>
      <c r="C922" s="60" t="s">
        <v>1559</v>
      </c>
      <c r="D922" s="86">
        <v>200</v>
      </c>
      <c r="E922" s="86">
        <v>0</v>
      </c>
      <c r="F922" s="62">
        <v>0</v>
      </c>
    </row>
    <row r="923" spans="1:6">
      <c r="A923" s="7" t="s">
        <v>1939</v>
      </c>
      <c r="B923" s="60" t="s">
        <v>1560</v>
      </c>
      <c r="C923" s="60" t="s">
        <v>1561</v>
      </c>
      <c r="D923" s="86">
        <v>5</v>
      </c>
      <c r="E923" s="86">
        <v>0</v>
      </c>
      <c r="F923" s="62">
        <v>0</v>
      </c>
    </row>
    <row r="924" spans="1:6">
      <c r="A924" s="7" t="s">
        <v>1939</v>
      </c>
      <c r="B924" s="60" t="s">
        <v>1562</v>
      </c>
      <c r="C924" s="60" t="s">
        <v>1563</v>
      </c>
      <c r="D924" s="86">
        <v>10</v>
      </c>
      <c r="E924" s="86">
        <v>0</v>
      </c>
      <c r="F924" s="62">
        <v>0</v>
      </c>
    </row>
    <row r="925" spans="1:6">
      <c r="A925" s="7" t="s">
        <v>1939</v>
      </c>
      <c r="B925" s="60" t="s">
        <v>1564</v>
      </c>
      <c r="C925" s="60" t="s">
        <v>1565</v>
      </c>
      <c r="D925" s="86">
        <v>50</v>
      </c>
      <c r="E925" s="86">
        <v>11590</v>
      </c>
      <c r="F925" s="62">
        <v>232</v>
      </c>
    </row>
    <row r="926" spans="1:6">
      <c r="A926" s="7" t="s">
        <v>1939</v>
      </c>
      <c r="B926" s="60" t="s">
        <v>1566</v>
      </c>
      <c r="C926" s="60" t="s">
        <v>1567</v>
      </c>
      <c r="D926" s="86">
        <v>50</v>
      </c>
      <c r="E926" s="86">
        <v>0</v>
      </c>
      <c r="F926" s="62">
        <v>0</v>
      </c>
    </row>
    <row r="927" spans="1:6">
      <c r="A927" s="7" t="s">
        <v>1939</v>
      </c>
      <c r="B927" s="60" t="s">
        <v>1568</v>
      </c>
      <c r="C927" s="60" t="s">
        <v>1569</v>
      </c>
      <c r="D927" s="86">
        <v>335</v>
      </c>
      <c r="E927" s="86">
        <v>0</v>
      </c>
      <c r="F927" s="62">
        <v>0</v>
      </c>
    </row>
    <row r="928" spans="1:6">
      <c r="A928" s="7" t="s">
        <v>1939</v>
      </c>
      <c r="B928" s="60" t="s">
        <v>1570</v>
      </c>
      <c r="C928" s="60" t="s">
        <v>1571</v>
      </c>
      <c r="D928" s="86">
        <v>200</v>
      </c>
      <c r="E928" s="86">
        <v>0</v>
      </c>
      <c r="F928" s="62">
        <v>0</v>
      </c>
    </row>
    <row r="929" spans="1:6">
      <c r="A929" s="7" t="s">
        <v>1939</v>
      </c>
      <c r="B929" s="60" t="s">
        <v>1572</v>
      </c>
      <c r="C929" s="60" t="s">
        <v>1573</v>
      </c>
      <c r="D929" s="86">
        <v>200</v>
      </c>
      <c r="E929" s="86">
        <v>0</v>
      </c>
      <c r="F929" s="62">
        <v>0</v>
      </c>
    </row>
    <row r="930" spans="1:6">
      <c r="A930" s="7" t="s">
        <v>1939</v>
      </c>
      <c r="B930" s="60" t="s">
        <v>1574</v>
      </c>
      <c r="C930" s="60" t="s">
        <v>1575</v>
      </c>
      <c r="D930" s="86">
        <v>200</v>
      </c>
      <c r="E930" s="86">
        <v>0</v>
      </c>
      <c r="F930" s="62">
        <v>0</v>
      </c>
    </row>
    <row r="931" spans="1:6">
      <c r="A931" s="7" t="s">
        <v>1939</v>
      </c>
      <c r="B931" s="60" t="s">
        <v>1576</v>
      </c>
      <c r="C931" s="60" t="s">
        <v>1577</v>
      </c>
      <c r="D931" s="86">
        <v>200</v>
      </c>
      <c r="E931" s="86">
        <v>0</v>
      </c>
      <c r="F931" s="62">
        <v>0</v>
      </c>
    </row>
    <row r="932" spans="1:6" ht="30">
      <c r="A932" s="7" t="s">
        <v>1939</v>
      </c>
      <c r="B932" s="60" t="s">
        <v>1578</v>
      </c>
      <c r="C932" s="60" t="s">
        <v>1579</v>
      </c>
      <c r="D932" s="86">
        <v>2500</v>
      </c>
      <c r="E932" s="86">
        <v>0</v>
      </c>
      <c r="F932" s="62">
        <v>0</v>
      </c>
    </row>
    <row r="933" spans="1:6">
      <c r="A933" s="7" t="s">
        <v>1939</v>
      </c>
      <c r="B933" s="60" t="s">
        <v>1580</v>
      </c>
      <c r="C933" s="60" t="s">
        <v>1581</v>
      </c>
      <c r="D933" s="86">
        <v>2500</v>
      </c>
      <c r="E933" s="86">
        <v>0</v>
      </c>
      <c r="F933" s="62">
        <v>0</v>
      </c>
    </row>
    <row r="934" spans="1:6" ht="45">
      <c r="A934" s="7" t="s">
        <v>1939</v>
      </c>
      <c r="B934" s="60" t="s">
        <v>1582</v>
      </c>
      <c r="C934" s="60" t="s">
        <v>1953</v>
      </c>
      <c r="D934" s="86">
        <v>2500</v>
      </c>
      <c r="E934" s="86">
        <v>0</v>
      </c>
      <c r="F934" s="62">
        <v>0</v>
      </c>
    </row>
    <row r="935" spans="1:6">
      <c r="A935" s="7" t="s">
        <v>1939</v>
      </c>
      <c r="B935" s="60" t="s">
        <v>1583</v>
      </c>
      <c r="C935" s="60" t="s">
        <v>1954</v>
      </c>
      <c r="D935" s="86">
        <v>1500</v>
      </c>
      <c r="E935" s="87">
        <v>0</v>
      </c>
      <c r="F935" s="62">
        <v>0</v>
      </c>
    </row>
    <row r="936" spans="1:6">
      <c r="A936" s="7" t="s">
        <v>1939</v>
      </c>
      <c r="B936" s="60" t="s">
        <v>1584</v>
      </c>
      <c r="C936" s="60" t="s">
        <v>1585</v>
      </c>
      <c r="D936" s="86">
        <v>5000</v>
      </c>
      <c r="E936" s="87">
        <v>0</v>
      </c>
      <c r="F936" s="62">
        <v>0</v>
      </c>
    </row>
    <row r="937" spans="1:6">
      <c r="A937" s="7" t="s">
        <v>1939</v>
      </c>
      <c r="B937" s="60" t="s">
        <v>1586</v>
      </c>
      <c r="C937" s="60" t="s">
        <v>1587</v>
      </c>
      <c r="D937" s="86">
        <v>500</v>
      </c>
      <c r="E937" s="87">
        <v>0</v>
      </c>
      <c r="F937" s="62">
        <v>0</v>
      </c>
    </row>
    <row r="938" spans="1:6">
      <c r="A938" s="7" t="s">
        <v>1939</v>
      </c>
      <c r="B938" s="60" t="s">
        <v>1955</v>
      </c>
      <c r="C938" s="60" t="s">
        <v>1588</v>
      </c>
      <c r="D938" s="86">
        <v>500</v>
      </c>
      <c r="E938" s="87">
        <v>0</v>
      </c>
      <c r="F938" s="62">
        <v>0</v>
      </c>
    </row>
    <row r="939" spans="1:6">
      <c r="A939" s="7" t="s">
        <v>1939</v>
      </c>
      <c r="B939" s="60" t="s">
        <v>1589</v>
      </c>
      <c r="C939" s="60" t="s">
        <v>1590</v>
      </c>
      <c r="D939" s="86">
        <v>250</v>
      </c>
      <c r="E939" s="87">
        <v>0</v>
      </c>
      <c r="F939" s="62">
        <v>0</v>
      </c>
    </row>
    <row r="940" spans="1:6">
      <c r="A940" s="7" t="s">
        <v>1939</v>
      </c>
      <c r="B940" s="60" t="s">
        <v>1591</v>
      </c>
      <c r="C940" s="60" t="s">
        <v>1592</v>
      </c>
      <c r="D940" s="86">
        <v>250</v>
      </c>
      <c r="E940" s="87">
        <v>0</v>
      </c>
      <c r="F940" s="62">
        <v>0</v>
      </c>
    </row>
    <row r="941" spans="1:6">
      <c r="A941" s="7" t="s">
        <v>1939</v>
      </c>
      <c r="B941" s="60" t="s">
        <v>1593</v>
      </c>
      <c r="C941" s="60" t="s">
        <v>1594</v>
      </c>
      <c r="D941" s="86">
        <v>250</v>
      </c>
      <c r="E941" s="87">
        <v>0</v>
      </c>
      <c r="F941" s="62">
        <v>0</v>
      </c>
    </row>
    <row r="942" spans="1:6">
      <c r="A942" s="7" t="s">
        <v>1939</v>
      </c>
      <c r="B942" s="60" t="s">
        <v>1595</v>
      </c>
      <c r="C942" s="60" t="s">
        <v>1596</v>
      </c>
      <c r="D942" s="86">
        <v>250</v>
      </c>
      <c r="E942" s="87">
        <v>0</v>
      </c>
      <c r="F942" s="62">
        <v>0</v>
      </c>
    </row>
    <row r="943" spans="1:6" ht="30">
      <c r="A943" s="7" t="s">
        <v>1939</v>
      </c>
      <c r="B943" s="60" t="s">
        <v>1597</v>
      </c>
      <c r="C943" s="60" t="s">
        <v>1597</v>
      </c>
      <c r="D943" s="86">
        <v>500</v>
      </c>
      <c r="E943" s="87">
        <v>0</v>
      </c>
      <c r="F943" s="62">
        <v>0</v>
      </c>
    </row>
    <row r="944" spans="1:6" ht="60">
      <c r="A944" s="7" t="s">
        <v>1939</v>
      </c>
      <c r="B944" s="60" t="s">
        <v>1598</v>
      </c>
      <c r="C944" s="60" t="s">
        <v>1599</v>
      </c>
      <c r="D944" s="86">
        <v>25</v>
      </c>
      <c r="E944" s="87">
        <v>108780</v>
      </c>
      <c r="F944" s="62">
        <v>4351</v>
      </c>
    </row>
    <row r="945" spans="1:6">
      <c r="A945" s="7" t="s">
        <v>1939</v>
      </c>
      <c r="B945" s="60" t="s">
        <v>1600</v>
      </c>
      <c r="C945" s="60" t="s">
        <v>1601</v>
      </c>
      <c r="D945" s="86">
        <v>250</v>
      </c>
      <c r="E945" s="87">
        <v>0</v>
      </c>
      <c r="F945" s="62">
        <v>0</v>
      </c>
    </row>
    <row r="946" spans="1:6">
      <c r="A946" s="7" t="s">
        <v>1939</v>
      </c>
      <c r="B946" s="60" t="s">
        <v>1602</v>
      </c>
      <c r="C946" s="60" t="s">
        <v>1603</v>
      </c>
      <c r="D946" s="86">
        <v>5000</v>
      </c>
      <c r="E946" s="87">
        <v>0</v>
      </c>
      <c r="F946" s="62">
        <v>0</v>
      </c>
    </row>
    <row r="947" spans="1:6">
      <c r="A947" s="7" t="s">
        <v>1939</v>
      </c>
      <c r="B947" s="60" t="s">
        <v>1604</v>
      </c>
      <c r="C947" s="60" t="s">
        <v>1605</v>
      </c>
      <c r="D947" s="86">
        <v>2500</v>
      </c>
      <c r="E947" s="87">
        <v>0</v>
      </c>
      <c r="F947" s="62">
        <v>0</v>
      </c>
    </row>
    <row r="948" spans="1:6">
      <c r="A948" s="7" t="s">
        <v>1939</v>
      </c>
      <c r="B948" s="60" t="s">
        <v>1606</v>
      </c>
      <c r="C948" s="60" t="s">
        <v>1607</v>
      </c>
      <c r="D948" s="86">
        <v>2500</v>
      </c>
      <c r="E948" s="87">
        <v>0</v>
      </c>
      <c r="F948" s="62">
        <v>0</v>
      </c>
    </row>
    <row r="949" spans="1:6">
      <c r="A949" s="7" t="s">
        <v>1939</v>
      </c>
      <c r="B949" s="60" t="s">
        <v>1608</v>
      </c>
      <c r="C949" s="60" t="s">
        <v>1609</v>
      </c>
      <c r="D949" s="86">
        <v>1000</v>
      </c>
      <c r="E949" s="87">
        <v>0</v>
      </c>
      <c r="F949" s="62">
        <v>0</v>
      </c>
    </row>
    <row r="950" spans="1:6">
      <c r="A950" s="7" t="s">
        <v>1939</v>
      </c>
      <c r="B950" s="60" t="s">
        <v>1610</v>
      </c>
      <c r="C950" s="60" t="s">
        <v>1611</v>
      </c>
      <c r="D950" s="86">
        <v>2500</v>
      </c>
      <c r="E950" s="87">
        <v>0</v>
      </c>
      <c r="F950" s="62">
        <v>0</v>
      </c>
    </row>
    <row r="951" spans="1:6">
      <c r="A951" s="7" t="s">
        <v>1939</v>
      </c>
      <c r="B951" s="60" t="s">
        <v>1612</v>
      </c>
      <c r="C951" s="60" t="s">
        <v>1613</v>
      </c>
      <c r="D951" s="86">
        <v>500</v>
      </c>
      <c r="E951" s="87">
        <v>0</v>
      </c>
      <c r="F951" s="62">
        <v>0</v>
      </c>
    </row>
    <row r="952" spans="1:6">
      <c r="A952" s="7" t="s">
        <v>1939</v>
      </c>
      <c r="B952" s="60" t="s">
        <v>1614</v>
      </c>
      <c r="C952" s="60" t="s">
        <v>1615</v>
      </c>
      <c r="D952" s="86">
        <v>500</v>
      </c>
      <c r="E952" s="87">
        <v>0</v>
      </c>
      <c r="F952" s="62">
        <v>0</v>
      </c>
    </row>
    <row r="953" spans="1:6">
      <c r="A953" s="7" t="s">
        <v>1939</v>
      </c>
      <c r="B953" s="60" t="s">
        <v>1616</v>
      </c>
      <c r="C953" s="60" t="s">
        <v>1617</v>
      </c>
      <c r="D953" s="86">
        <v>500</v>
      </c>
      <c r="E953" s="87">
        <v>0</v>
      </c>
      <c r="F953" s="62">
        <v>0</v>
      </c>
    </row>
    <row r="954" spans="1:6">
      <c r="A954" s="7" t="s">
        <v>1939</v>
      </c>
      <c r="B954" s="60" t="s">
        <v>1618</v>
      </c>
      <c r="C954" s="60" t="s">
        <v>1619</v>
      </c>
      <c r="D954" s="86">
        <v>250</v>
      </c>
      <c r="E954" s="87">
        <v>0</v>
      </c>
      <c r="F954" s="62">
        <v>0</v>
      </c>
    </row>
    <row r="955" spans="1:6">
      <c r="A955" s="7" t="s">
        <v>1939</v>
      </c>
      <c r="B955" s="60" t="s">
        <v>1620</v>
      </c>
      <c r="C955" s="60" t="s">
        <v>1621</v>
      </c>
      <c r="D955" s="86">
        <v>250</v>
      </c>
      <c r="E955" s="87">
        <v>0</v>
      </c>
      <c r="F955" s="62">
        <v>0</v>
      </c>
    </row>
    <row r="956" spans="1:6">
      <c r="A956" s="7" t="s">
        <v>1939</v>
      </c>
      <c r="B956" s="60" t="s">
        <v>1622</v>
      </c>
      <c r="C956" s="60" t="s">
        <v>1623</v>
      </c>
      <c r="D956" s="86">
        <v>250</v>
      </c>
      <c r="E956" s="87">
        <v>0</v>
      </c>
      <c r="F956" s="62">
        <v>0</v>
      </c>
    </row>
    <row r="957" spans="1:6">
      <c r="A957" s="7" t="s">
        <v>1939</v>
      </c>
      <c r="B957" s="60" t="s">
        <v>1624</v>
      </c>
      <c r="C957" s="60" t="s">
        <v>1625</v>
      </c>
      <c r="D957" s="86">
        <v>2500</v>
      </c>
      <c r="E957" s="87">
        <v>0</v>
      </c>
      <c r="F957" s="62">
        <v>0</v>
      </c>
    </row>
    <row r="958" spans="1:6" ht="30">
      <c r="A958" s="7" t="s">
        <v>1939</v>
      </c>
      <c r="B958" s="60" t="s">
        <v>1626</v>
      </c>
      <c r="C958" s="60" t="s">
        <v>1626</v>
      </c>
      <c r="D958" s="86">
        <v>25</v>
      </c>
      <c r="E958" s="87">
        <v>2025</v>
      </c>
      <c r="F958" s="62">
        <v>81</v>
      </c>
    </row>
    <row r="959" spans="1:6" ht="30">
      <c r="A959" s="7" t="s">
        <v>1939</v>
      </c>
      <c r="B959" s="60" t="s">
        <v>1627</v>
      </c>
      <c r="C959" s="60" t="s">
        <v>1627</v>
      </c>
      <c r="D959" s="86">
        <v>1000</v>
      </c>
      <c r="E959" s="87">
        <v>0</v>
      </c>
      <c r="F959" s="63">
        <v>0</v>
      </c>
    </row>
    <row r="960" spans="1:6">
      <c r="A960" s="7" t="s">
        <v>1939</v>
      </c>
      <c r="B960" s="60" t="s">
        <v>1628</v>
      </c>
      <c r="C960" s="60" t="s">
        <v>1629</v>
      </c>
      <c r="D960" s="86">
        <v>2500</v>
      </c>
      <c r="E960" s="87">
        <v>0</v>
      </c>
      <c r="F960" s="63">
        <v>0</v>
      </c>
    </row>
    <row r="961" spans="1:6" ht="30">
      <c r="A961" s="7" t="s">
        <v>1939</v>
      </c>
      <c r="B961" s="60" t="s">
        <v>1630</v>
      </c>
      <c r="C961" s="60" t="s">
        <v>1631</v>
      </c>
      <c r="D961" s="86">
        <v>1000</v>
      </c>
      <c r="E961" s="87">
        <v>0</v>
      </c>
      <c r="F961" s="63">
        <v>0</v>
      </c>
    </row>
    <row r="962" spans="1:6">
      <c r="A962" s="7" t="s">
        <v>1939</v>
      </c>
      <c r="B962" s="60" t="s">
        <v>1632</v>
      </c>
      <c r="C962" s="60" t="s">
        <v>1633</v>
      </c>
      <c r="D962" s="86">
        <v>1000</v>
      </c>
      <c r="E962" s="87">
        <v>0</v>
      </c>
      <c r="F962" s="63">
        <v>0</v>
      </c>
    </row>
    <row r="963" spans="1:6">
      <c r="A963" s="7" t="s">
        <v>1939</v>
      </c>
      <c r="B963" s="60" t="s">
        <v>1634</v>
      </c>
      <c r="C963" s="60" t="s">
        <v>1635</v>
      </c>
      <c r="D963" s="86">
        <v>1000</v>
      </c>
      <c r="E963" s="87">
        <v>0</v>
      </c>
      <c r="F963" s="63">
        <v>0</v>
      </c>
    </row>
    <row r="964" spans="1:6">
      <c r="A964" s="7" t="s">
        <v>1939</v>
      </c>
      <c r="B964" s="60" t="s">
        <v>1636</v>
      </c>
      <c r="C964" s="60" t="s">
        <v>1637</v>
      </c>
      <c r="D964" s="86">
        <v>1000</v>
      </c>
      <c r="E964" s="87">
        <v>0</v>
      </c>
      <c r="F964" s="63">
        <v>0</v>
      </c>
    </row>
    <row r="965" spans="1:6">
      <c r="A965" s="7" t="s">
        <v>1939</v>
      </c>
      <c r="B965" s="60" t="s">
        <v>1638</v>
      </c>
      <c r="C965" s="60" t="s">
        <v>1639</v>
      </c>
      <c r="D965" s="86">
        <v>1000</v>
      </c>
      <c r="E965" s="87">
        <v>0</v>
      </c>
      <c r="F965" s="63">
        <v>0</v>
      </c>
    </row>
    <row r="966" spans="1:6" ht="30">
      <c r="A966" s="7" t="s">
        <v>1939</v>
      </c>
      <c r="B966" s="60" t="s">
        <v>1640</v>
      </c>
      <c r="C966" s="60" t="s">
        <v>1641</v>
      </c>
      <c r="D966" s="86">
        <v>250</v>
      </c>
      <c r="E966" s="87">
        <v>0</v>
      </c>
      <c r="F966" s="63">
        <v>0</v>
      </c>
    </row>
    <row r="967" spans="1:6">
      <c r="A967" s="7" t="s">
        <v>1939</v>
      </c>
      <c r="B967" s="60" t="s">
        <v>1642</v>
      </c>
      <c r="C967" s="60" t="s">
        <v>1643</v>
      </c>
      <c r="D967" s="86">
        <v>500</v>
      </c>
      <c r="E967" s="87">
        <v>0</v>
      </c>
      <c r="F967" s="63">
        <v>0</v>
      </c>
    </row>
    <row r="968" spans="1:6">
      <c r="A968" s="7" t="s">
        <v>1939</v>
      </c>
      <c r="B968" s="60" t="s">
        <v>1644</v>
      </c>
      <c r="C968" s="60" t="s">
        <v>1645</v>
      </c>
      <c r="D968" s="86">
        <v>5000</v>
      </c>
      <c r="E968" s="87">
        <v>0</v>
      </c>
      <c r="F968" s="63">
        <v>0</v>
      </c>
    </row>
    <row r="969" spans="1:6">
      <c r="A969" s="7" t="s">
        <v>1939</v>
      </c>
      <c r="B969" s="60" t="s">
        <v>1646</v>
      </c>
      <c r="C969" s="60" t="s">
        <v>1647</v>
      </c>
      <c r="D969" s="86">
        <v>5000</v>
      </c>
      <c r="E969" s="87">
        <v>0</v>
      </c>
      <c r="F969" s="63">
        <v>0</v>
      </c>
    </row>
    <row r="970" spans="1:6">
      <c r="A970" s="7" t="s">
        <v>1939</v>
      </c>
      <c r="B970" s="60" t="s">
        <v>1648</v>
      </c>
      <c r="C970" s="60" t="s">
        <v>1649</v>
      </c>
      <c r="D970" s="86">
        <v>2500</v>
      </c>
      <c r="E970" s="87">
        <v>0</v>
      </c>
      <c r="F970" s="63">
        <v>0</v>
      </c>
    </row>
    <row r="971" spans="1:6" ht="30">
      <c r="A971" s="7" t="s">
        <v>1939</v>
      </c>
      <c r="B971" s="60" t="s">
        <v>1650</v>
      </c>
      <c r="C971" s="60" t="s">
        <v>1651</v>
      </c>
      <c r="D971" s="86">
        <v>2500</v>
      </c>
      <c r="E971" s="87">
        <v>0</v>
      </c>
      <c r="F971" s="63">
        <v>0</v>
      </c>
    </row>
    <row r="972" spans="1:6" ht="30">
      <c r="A972" s="7" t="s">
        <v>1939</v>
      </c>
      <c r="B972" s="60" t="s">
        <v>1652</v>
      </c>
      <c r="C972" s="60" t="s">
        <v>1653</v>
      </c>
      <c r="D972" s="86">
        <v>2500</v>
      </c>
      <c r="E972" s="87">
        <v>0</v>
      </c>
      <c r="F972" s="63">
        <v>0</v>
      </c>
    </row>
    <row r="973" spans="1:6" ht="30">
      <c r="A973" s="7" t="s">
        <v>1939</v>
      </c>
      <c r="B973" s="60" t="s">
        <v>1654</v>
      </c>
      <c r="C973" s="60" t="s">
        <v>1655</v>
      </c>
      <c r="D973" s="86">
        <v>2500</v>
      </c>
      <c r="E973" s="87">
        <v>0</v>
      </c>
      <c r="F973" s="63">
        <v>0</v>
      </c>
    </row>
    <row r="974" spans="1:6" ht="30">
      <c r="A974" s="7" t="s">
        <v>1939</v>
      </c>
      <c r="B974" s="60" t="s">
        <v>1656</v>
      </c>
      <c r="C974" s="60" t="s">
        <v>1657</v>
      </c>
      <c r="D974" s="86">
        <v>2500</v>
      </c>
      <c r="E974" s="87">
        <v>0</v>
      </c>
      <c r="F974" s="63">
        <v>0</v>
      </c>
    </row>
    <row r="975" spans="1:6" ht="30">
      <c r="A975" s="7" t="s">
        <v>1939</v>
      </c>
      <c r="B975" s="60" t="s">
        <v>1658</v>
      </c>
      <c r="C975" s="60" t="s">
        <v>1659</v>
      </c>
      <c r="D975" s="86">
        <v>2500</v>
      </c>
      <c r="E975" s="87">
        <v>0</v>
      </c>
      <c r="F975" s="63">
        <v>0</v>
      </c>
    </row>
    <row r="976" spans="1:6" ht="30">
      <c r="A976" s="7" t="s">
        <v>1939</v>
      </c>
      <c r="B976" s="60" t="s">
        <v>1660</v>
      </c>
      <c r="C976" s="60" t="s">
        <v>1661</v>
      </c>
      <c r="D976" s="86">
        <v>20</v>
      </c>
      <c r="E976" s="87">
        <v>0</v>
      </c>
      <c r="F976" s="63">
        <v>0</v>
      </c>
    </row>
    <row r="977" spans="1:6">
      <c r="A977" s="7" t="s">
        <v>1939</v>
      </c>
      <c r="B977" s="60" t="s">
        <v>1662</v>
      </c>
      <c r="C977" s="60" t="s">
        <v>1663</v>
      </c>
      <c r="D977" s="86">
        <v>200</v>
      </c>
      <c r="E977" s="87">
        <v>0</v>
      </c>
      <c r="F977" s="63">
        <v>0</v>
      </c>
    </row>
    <row r="978" spans="1:6">
      <c r="A978" s="7" t="s">
        <v>1939</v>
      </c>
      <c r="B978" s="60" t="s">
        <v>1664</v>
      </c>
      <c r="C978" s="60" t="s">
        <v>2012</v>
      </c>
      <c r="D978" s="86">
        <v>150</v>
      </c>
      <c r="E978" s="87">
        <v>4443000</v>
      </c>
      <c r="F978" s="62">
        <v>29620</v>
      </c>
    </row>
    <row r="979" spans="1:6">
      <c r="A979" s="7" t="s">
        <v>1939</v>
      </c>
      <c r="B979" s="60" t="s">
        <v>1665</v>
      </c>
      <c r="C979" s="60" t="s">
        <v>2013</v>
      </c>
      <c r="D979" s="86">
        <v>400</v>
      </c>
      <c r="E979" s="87">
        <v>1208560</v>
      </c>
      <c r="F979" s="62">
        <v>3021</v>
      </c>
    </row>
    <row r="980" spans="1:6">
      <c r="A980" s="7" t="s">
        <v>1939</v>
      </c>
      <c r="B980" s="60" t="s">
        <v>1666</v>
      </c>
      <c r="C980" s="60" t="s">
        <v>2014</v>
      </c>
      <c r="D980" s="86">
        <v>75</v>
      </c>
      <c r="E980" s="87">
        <v>128000</v>
      </c>
      <c r="F980" s="62">
        <v>1707</v>
      </c>
    </row>
    <row r="981" spans="1:6" ht="30">
      <c r="A981" s="7" t="s">
        <v>1939</v>
      </c>
      <c r="B981" s="60" t="s">
        <v>1667</v>
      </c>
      <c r="C981" s="60" t="s">
        <v>2015</v>
      </c>
      <c r="D981" s="86">
        <v>200</v>
      </c>
      <c r="E981" s="87">
        <v>22000</v>
      </c>
      <c r="F981" s="62">
        <v>110</v>
      </c>
    </row>
    <row r="982" spans="1:6">
      <c r="A982" s="7" t="s">
        <v>1939</v>
      </c>
      <c r="B982" s="60" t="s">
        <v>1668</v>
      </c>
      <c r="C982" s="60" t="s">
        <v>1668</v>
      </c>
      <c r="D982" s="86">
        <v>337</v>
      </c>
      <c r="E982" s="87">
        <v>146932</v>
      </c>
      <c r="F982" s="62">
        <v>436</v>
      </c>
    </row>
    <row r="983" spans="1:6" ht="30">
      <c r="A983" s="7" t="s">
        <v>1939</v>
      </c>
      <c r="B983" s="60" t="s">
        <v>1669</v>
      </c>
      <c r="C983" s="60" t="s">
        <v>1669</v>
      </c>
      <c r="D983" s="61" t="s">
        <v>1912</v>
      </c>
      <c r="E983" s="87">
        <v>3635593.76</v>
      </c>
      <c r="F983" s="62" t="s">
        <v>1670</v>
      </c>
    </row>
    <row r="984" spans="1:6" ht="30">
      <c r="A984" s="7" t="s">
        <v>1939</v>
      </c>
      <c r="B984" s="60" t="s">
        <v>2086</v>
      </c>
      <c r="C984" s="60" t="s">
        <v>1671</v>
      </c>
      <c r="D984" s="86">
        <v>4000</v>
      </c>
      <c r="E984" s="87">
        <v>0</v>
      </c>
      <c r="F984" s="63">
        <v>0</v>
      </c>
    </row>
    <row r="985" spans="1:6" ht="45">
      <c r="A985" s="7" t="s">
        <v>1939</v>
      </c>
      <c r="B985" s="60" t="s">
        <v>1672</v>
      </c>
      <c r="C985" s="60" t="s">
        <v>1673</v>
      </c>
      <c r="D985" s="86">
        <v>5000</v>
      </c>
      <c r="E985" s="87">
        <v>0</v>
      </c>
      <c r="F985" s="63">
        <v>0</v>
      </c>
    </row>
    <row r="986" spans="1:6">
      <c r="A986" s="7" t="s">
        <v>1939</v>
      </c>
      <c r="B986" s="60" t="s">
        <v>1674</v>
      </c>
      <c r="C986" s="60" t="s">
        <v>1675</v>
      </c>
      <c r="D986" s="86">
        <v>25</v>
      </c>
      <c r="E986" s="87">
        <v>35775</v>
      </c>
      <c r="F986" s="63">
        <v>1431</v>
      </c>
    </row>
    <row r="987" spans="1:6">
      <c r="A987" s="7" t="s">
        <v>1939</v>
      </c>
      <c r="B987" s="60" t="s">
        <v>1676</v>
      </c>
      <c r="C987" s="60" t="s">
        <v>2016</v>
      </c>
      <c r="D987" s="86">
        <v>200</v>
      </c>
      <c r="E987" s="87">
        <v>0</v>
      </c>
      <c r="F987" s="63">
        <v>0</v>
      </c>
    </row>
    <row r="988" spans="1:6">
      <c r="A988" s="7" t="s">
        <v>1939</v>
      </c>
      <c r="B988" s="60" t="s">
        <v>1677</v>
      </c>
      <c r="C988" s="60" t="s">
        <v>1678</v>
      </c>
      <c r="D988" s="86">
        <v>50</v>
      </c>
      <c r="E988" s="87">
        <v>59175</v>
      </c>
      <c r="F988" s="63">
        <v>1184</v>
      </c>
    </row>
    <row r="989" spans="1:6">
      <c r="A989" s="7" t="s">
        <v>1939</v>
      </c>
      <c r="B989" s="60" t="s">
        <v>1679</v>
      </c>
      <c r="C989" s="60" t="s">
        <v>1680</v>
      </c>
      <c r="D989" s="86">
        <v>100</v>
      </c>
      <c r="E989" s="87">
        <v>0</v>
      </c>
      <c r="F989" s="63">
        <v>0</v>
      </c>
    </row>
    <row r="990" spans="1:6">
      <c r="A990" s="7" t="s">
        <v>1939</v>
      </c>
      <c r="B990" s="60" t="s">
        <v>1681</v>
      </c>
      <c r="C990" s="60" t="s">
        <v>1682</v>
      </c>
      <c r="D990" s="86">
        <v>250</v>
      </c>
      <c r="E990" s="87">
        <v>13750</v>
      </c>
      <c r="F990" s="63">
        <v>55</v>
      </c>
    </row>
    <row r="991" spans="1:6">
      <c r="A991" s="7" t="s">
        <v>1939</v>
      </c>
      <c r="B991" s="60" t="s">
        <v>1683</v>
      </c>
      <c r="C991" s="60" t="s">
        <v>1684</v>
      </c>
      <c r="D991" s="86">
        <v>25</v>
      </c>
      <c r="E991" s="87">
        <v>0</v>
      </c>
      <c r="F991" s="63">
        <v>0</v>
      </c>
    </row>
    <row r="992" spans="1:6">
      <c r="A992" s="7" t="s">
        <v>1939</v>
      </c>
      <c r="B992" s="60" t="s">
        <v>1685</v>
      </c>
      <c r="C992" s="60" t="s">
        <v>1686</v>
      </c>
      <c r="D992" s="86">
        <v>25</v>
      </c>
      <c r="E992" s="87">
        <v>0</v>
      </c>
      <c r="F992" s="63">
        <v>0</v>
      </c>
    </row>
    <row r="993" spans="1:6" ht="30">
      <c r="A993" s="7" t="s">
        <v>1939</v>
      </c>
      <c r="B993" s="60" t="s">
        <v>1687</v>
      </c>
      <c r="C993" s="60" t="s">
        <v>1688</v>
      </c>
      <c r="D993" s="86">
        <v>25</v>
      </c>
      <c r="E993" s="87">
        <v>0</v>
      </c>
      <c r="F993" s="63">
        <v>0</v>
      </c>
    </row>
    <row r="994" spans="1:6">
      <c r="A994" s="7" t="s">
        <v>1939</v>
      </c>
      <c r="B994" s="60" t="s">
        <v>1689</v>
      </c>
      <c r="C994" s="60" t="s">
        <v>1690</v>
      </c>
      <c r="D994" s="86">
        <v>25</v>
      </c>
      <c r="E994" s="87">
        <v>0</v>
      </c>
      <c r="F994" s="63">
        <v>0</v>
      </c>
    </row>
    <row r="995" spans="1:6">
      <c r="A995" s="7" t="s">
        <v>1939</v>
      </c>
      <c r="B995" s="60" t="s">
        <v>1691</v>
      </c>
      <c r="C995" s="60" t="s">
        <v>1692</v>
      </c>
      <c r="D995" s="86">
        <v>250</v>
      </c>
      <c r="E995" s="87">
        <v>0</v>
      </c>
      <c r="F995" s="63">
        <v>0</v>
      </c>
    </row>
    <row r="996" spans="1:6">
      <c r="A996" s="7" t="s">
        <v>1939</v>
      </c>
      <c r="B996" s="60" t="s">
        <v>1693</v>
      </c>
      <c r="C996" s="60" t="s">
        <v>1694</v>
      </c>
      <c r="D996" s="86">
        <v>100</v>
      </c>
      <c r="E996" s="87">
        <v>0</v>
      </c>
      <c r="F996" s="63">
        <v>0</v>
      </c>
    </row>
    <row r="997" spans="1:6" ht="30">
      <c r="A997" s="7" t="s">
        <v>1939</v>
      </c>
      <c r="B997" s="60" t="s">
        <v>1695</v>
      </c>
      <c r="C997" s="60" t="s">
        <v>1696</v>
      </c>
      <c r="D997" s="86">
        <v>800</v>
      </c>
      <c r="E997" s="87">
        <v>438192.01</v>
      </c>
      <c r="F997" s="63">
        <v>415</v>
      </c>
    </row>
    <row r="998" spans="1:6" ht="30">
      <c r="A998" s="7" t="s">
        <v>1939</v>
      </c>
      <c r="B998" s="60" t="s">
        <v>1697</v>
      </c>
      <c r="C998" s="60" t="s">
        <v>1698</v>
      </c>
      <c r="D998" s="86">
        <v>700</v>
      </c>
      <c r="E998" s="87" t="s">
        <v>173</v>
      </c>
      <c r="F998" s="63" t="s">
        <v>173</v>
      </c>
    </row>
    <row r="999" spans="1:6" ht="30">
      <c r="A999" s="7" t="s">
        <v>1939</v>
      </c>
      <c r="B999" s="60" t="s">
        <v>1699</v>
      </c>
      <c r="C999" s="60" t="s">
        <v>1700</v>
      </c>
      <c r="D999" s="86">
        <v>800</v>
      </c>
      <c r="E999" s="87">
        <v>6127456.1600000001</v>
      </c>
      <c r="F999" s="63">
        <v>5803</v>
      </c>
    </row>
    <row r="1000" spans="1:6" ht="30">
      <c r="A1000" s="7" t="s">
        <v>1939</v>
      </c>
      <c r="B1000" s="60" t="s">
        <v>1701</v>
      </c>
      <c r="C1000" s="60" t="s">
        <v>1702</v>
      </c>
      <c r="D1000" s="86">
        <v>700</v>
      </c>
      <c r="E1000" s="87" t="s">
        <v>173</v>
      </c>
      <c r="F1000" s="63" t="s">
        <v>173</v>
      </c>
    </row>
    <row r="1001" spans="1:6" ht="30">
      <c r="A1001" s="7" t="s">
        <v>1939</v>
      </c>
      <c r="B1001" s="60" t="s">
        <v>1703</v>
      </c>
      <c r="C1001" s="60" t="s">
        <v>1704</v>
      </c>
      <c r="D1001" s="86">
        <v>800</v>
      </c>
      <c r="E1001" s="87">
        <v>397308</v>
      </c>
      <c r="F1001" s="63">
        <v>376</v>
      </c>
    </row>
    <row r="1002" spans="1:6" ht="30">
      <c r="A1002" s="7" t="s">
        <v>1939</v>
      </c>
      <c r="B1002" s="60" t="s">
        <v>1705</v>
      </c>
      <c r="C1002" s="60" t="s">
        <v>1706</v>
      </c>
      <c r="D1002" s="86">
        <v>700</v>
      </c>
      <c r="E1002" s="87" t="s">
        <v>173</v>
      </c>
      <c r="F1002" s="63" t="s">
        <v>173</v>
      </c>
    </row>
    <row r="1003" spans="1:6" ht="30">
      <c r="A1003" s="7" t="s">
        <v>1939</v>
      </c>
      <c r="B1003" s="60" t="s">
        <v>1707</v>
      </c>
      <c r="C1003" s="60" t="s">
        <v>1708</v>
      </c>
      <c r="D1003" s="86">
        <v>800</v>
      </c>
      <c r="E1003" s="87">
        <v>2456</v>
      </c>
      <c r="F1003" s="63">
        <v>2</v>
      </c>
    </row>
    <row r="1004" spans="1:6">
      <c r="A1004" s="7" t="s">
        <v>1939</v>
      </c>
      <c r="B1004" s="60" t="s">
        <v>1709</v>
      </c>
      <c r="C1004" s="60" t="s">
        <v>1710</v>
      </c>
      <c r="D1004" s="86">
        <v>700</v>
      </c>
      <c r="E1004" s="87" t="s">
        <v>173</v>
      </c>
      <c r="F1004" s="63" t="s">
        <v>173</v>
      </c>
    </row>
    <row r="1005" spans="1:6" ht="30">
      <c r="A1005" s="7" t="s">
        <v>1939</v>
      </c>
      <c r="B1005" s="60" t="s">
        <v>1711</v>
      </c>
      <c r="C1005" s="60" t="s">
        <v>1711</v>
      </c>
      <c r="D1005" s="86">
        <v>125</v>
      </c>
      <c r="E1005" s="87">
        <v>0</v>
      </c>
      <c r="F1005" s="63">
        <v>0</v>
      </c>
    </row>
    <row r="1006" spans="1:6">
      <c r="A1006" s="7" t="s">
        <v>1939</v>
      </c>
      <c r="B1006" s="60" t="s">
        <v>1712</v>
      </c>
      <c r="C1006" s="60" t="s">
        <v>1713</v>
      </c>
      <c r="D1006" s="86">
        <v>250</v>
      </c>
      <c r="E1006" s="87">
        <v>53060.75</v>
      </c>
      <c r="F1006" s="63">
        <v>212</v>
      </c>
    </row>
    <row r="1007" spans="1:6" ht="90">
      <c r="A1007" s="7" t="s">
        <v>1939</v>
      </c>
      <c r="B1007" s="60" t="s">
        <v>1714</v>
      </c>
      <c r="C1007" s="60" t="s">
        <v>1715</v>
      </c>
      <c r="D1007" s="86">
        <v>2500</v>
      </c>
      <c r="E1007" s="87">
        <v>0</v>
      </c>
      <c r="F1007" s="63">
        <v>0</v>
      </c>
    </row>
    <row r="1008" spans="1:6" ht="30">
      <c r="A1008" s="7" t="s">
        <v>1939</v>
      </c>
      <c r="B1008" s="60" t="s">
        <v>1716</v>
      </c>
      <c r="C1008" s="60" t="s">
        <v>1717</v>
      </c>
      <c r="D1008" s="86">
        <v>5</v>
      </c>
      <c r="E1008" s="87">
        <v>5406</v>
      </c>
      <c r="F1008" s="63">
        <v>10812</v>
      </c>
    </row>
    <row r="1009" spans="1:6">
      <c r="A1009" s="7" t="s">
        <v>1939</v>
      </c>
      <c r="B1009" s="60" t="s">
        <v>1718</v>
      </c>
      <c r="C1009" s="60" t="s">
        <v>1719</v>
      </c>
      <c r="D1009" s="86">
        <v>25</v>
      </c>
      <c r="E1009" s="87">
        <v>0</v>
      </c>
      <c r="F1009" s="63">
        <v>0</v>
      </c>
    </row>
    <row r="1010" spans="1:6">
      <c r="A1010" s="7" t="s">
        <v>1939</v>
      </c>
      <c r="B1010" s="60" t="s">
        <v>1720</v>
      </c>
      <c r="C1010" s="60" t="s">
        <v>1721</v>
      </c>
      <c r="D1010" s="86">
        <v>25</v>
      </c>
      <c r="E1010" s="87">
        <v>0</v>
      </c>
      <c r="F1010" s="63">
        <v>0</v>
      </c>
    </row>
    <row r="1011" spans="1:6">
      <c r="A1011" s="7" t="s">
        <v>1940</v>
      </c>
      <c r="B1011" s="6" t="s">
        <v>1722</v>
      </c>
      <c r="C1011" s="6" t="s">
        <v>1723</v>
      </c>
      <c r="D1011" s="95">
        <v>10000</v>
      </c>
      <c r="E1011" s="88">
        <v>89300</v>
      </c>
      <c r="F1011" s="98">
        <v>30</v>
      </c>
    </row>
    <row r="1012" spans="1:6">
      <c r="A1012" s="7" t="s">
        <v>1940</v>
      </c>
      <c r="B1012" s="6" t="s">
        <v>1722</v>
      </c>
      <c r="C1012" s="6" t="s">
        <v>1724</v>
      </c>
      <c r="D1012" s="95">
        <v>4800</v>
      </c>
      <c r="E1012" s="88">
        <v>33600</v>
      </c>
      <c r="F1012" s="98">
        <v>7</v>
      </c>
    </row>
    <row r="1013" spans="1:6" ht="30">
      <c r="A1013" s="7" t="s">
        <v>1940</v>
      </c>
      <c r="B1013" s="6" t="s">
        <v>1722</v>
      </c>
      <c r="C1013" s="6" t="s">
        <v>1725</v>
      </c>
      <c r="D1013" s="95">
        <v>7000</v>
      </c>
      <c r="E1013" s="88">
        <v>14000</v>
      </c>
      <c r="F1013" s="98">
        <v>2</v>
      </c>
    </row>
    <row r="1014" spans="1:6" ht="30">
      <c r="A1014" s="7" t="s">
        <v>1940</v>
      </c>
      <c r="B1014" s="6" t="s">
        <v>1722</v>
      </c>
      <c r="C1014" s="6" t="s">
        <v>1726</v>
      </c>
      <c r="D1014" s="95">
        <v>83000</v>
      </c>
      <c r="E1014" s="88">
        <v>103000</v>
      </c>
      <c r="F1014" s="98">
        <v>4</v>
      </c>
    </row>
    <row r="1015" spans="1:6">
      <c r="A1015" s="7" t="s">
        <v>1940</v>
      </c>
      <c r="B1015" s="6" t="s">
        <v>1722</v>
      </c>
      <c r="C1015" s="6" t="s">
        <v>1727</v>
      </c>
      <c r="D1015" s="95">
        <v>83000</v>
      </c>
      <c r="E1015" s="88">
        <v>83000</v>
      </c>
      <c r="F1015" s="98">
        <v>1</v>
      </c>
    </row>
    <row r="1016" spans="1:6" ht="30">
      <c r="A1016" s="7" t="s">
        <v>1940</v>
      </c>
      <c r="B1016" s="6" t="s">
        <v>1722</v>
      </c>
      <c r="C1016" s="6" t="s">
        <v>1728</v>
      </c>
      <c r="D1016" s="95">
        <v>20000</v>
      </c>
      <c r="E1016" s="88">
        <v>20000</v>
      </c>
      <c r="F1016" s="98">
        <v>1</v>
      </c>
    </row>
    <row r="1017" spans="1:6">
      <c r="A1017" s="7" t="s">
        <v>1940</v>
      </c>
      <c r="B1017" s="6" t="s">
        <v>1722</v>
      </c>
      <c r="C1017" s="6" t="s">
        <v>1729</v>
      </c>
      <c r="D1017" s="95">
        <v>1000</v>
      </c>
      <c r="E1017" s="88">
        <v>3000</v>
      </c>
      <c r="F1017" s="98">
        <v>3</v>
      </c>
    </row>
    <row r="1018" spans="1:6">
      <c r="A1018" s="7" t="s">
        <v>1940</v>
      </c>
      <c r="B1018" s="6" t="s">
        <v>1722</v>
      </c>
      <c r="C1018" s="6" t="s">
        <v>1730</v>
      </c>
      <c r="D1018" s="95">
        <v>1500</v>
      </c>
      <c r="E1018" s="88">
        <v>18000</v>
      </c>
      <c r="F1018" s="98">
        <v>16</v>
      </c>
    </row>
    <row r="1019" spans="1:6">
      <c r="A1019" s="7" t="s">
        <v>1940</v>
      </c>
      <c r="B1019" s="6" t="s">
        <v>1722</v>
      </c>
      <c r="C1019" s="6" t="s">
        <v>1732</v>
      </c>
      <c r="D1019" s="96" t="s">
        <v>1913</v>
      </c>
      <c r="E1019" s="88">
        <v>62000</v>
      </c>
      <c r="F1019" s="98">
        <v>12</v>
      </c>
    </row>
    <row r="1020" spans="1:6" ht="30">
      <c r="A1020" s="7" t="s">
        <v>1940</v>
      </c>
      <c r="B1020" s="6" t="s">
        <v>1722</v>
      </c>
      <c r="C1020" s="6" t="s">
        <v>1733</v>
      </c>
      <c r="D1020" s="95">
        <v>500</v>
      </c>
      <c r="E1020" s="88">
        <v>1153500</v>
      </c>
      <c r="F1020" s="98">
        <v>2657</v>
      </c>
    </row>
    <row r="1021" spans="1:6" ht="30">
      <c r="A1021" s="7" t="s">
        <v>1940</v>
      </c>
      <c r="B1021" s="6" t="s">
        <v>1722</v>
      </c>
      <c r="C1021" s="6" t="s">
        <v>1734</v>
      </c>
      <c r="D1021" s="96" t="s">
        <v>1914</v>
      </c>
      <c r="E1021" s="88">
        <v>1624333.3200000012</v>
      </c>
      <c r="F1021" s="98">
        <v>3581</v>
      </c>
    </row>
    <row r="1022" spans="1:6" ht="30">
      <c r="A1022" s="7" t="s">
        <v>1940</v>
      </c>
      <c r="B1022" s="6" t="s">
        <v>1722</v>
      </c>
      <c r="C1022" s="6" t="s">
        <v>1736</v>
      </c>
      <c r="D1022" s="96" t="s">
        <v>1735</v>
      </c>
      <c r="E1022" s="88">
        <v>629166.69000000006</v>
      </c>
      <c r="F1022" s="98">
        <v>670</v>
      </c>
    </row>
    <row r="1023" spans="1:6">
      <c r="A1023" s="7" t="s">
        <v>1940</v>
      </c>
      <c r="B1023" s="6" t="s">
        <v>1722</v>
      </c>
      <c r="C1023" s="6" t="s">
        <v>1737</v>
      </c>
      <c r="D1023" s="95">
        <v>10000</v>
      </c>
      <c r="E1023" s="88">
        <v>19400</v>
      </c>
      <c r="F1023" s="98">
        <v>29</v>
      </c>
    </row>
    <row r="1024" spans="1:6" ht="30">
      <c r="A1024" s="7" t="s">
        <v>1940</v>
      </c>
      <c r="B1024" s="6" t="s">
        <v>1722</v>
      </c>
      <c r="C1024" s="6" t="s">
        <v>1738</v>
      </c>
      <c r="D1024" s="96" t="s">
        <v>14</v>
      </c>
      <c r="E1024" s="88">
        <v>314900</v>
      </c>
      <c r="F1024" s="98">
        <v>107</v>
      </c>
    </row>
    <row r="1025" spans="1:6">
      <c r="A1025" s="7" t="s">
        <v>1940</v>
      </c>
      <c r="B1025" s="6" t="s">
        <v>1722</v>
      </c>
      <c r="C1025" s="6" t="s">
        <v>1739</v>
      </c>
      <c r="D1025" s="95">
        <v>1800</v>
      </c>
      <c r="E1025" s="88">
        <v>9000</v>
      </c>
      <c r="F1025" s="98">
        <v>5</v>
      </c>
    </row>
    <row r="1026" spans="1:6">
      <c r="A1026" s="7" t="s">
        <v>1940</v>
      </c>
      <c r="B1026" s="6" t="s">
        <v>1722</v>
      </c>
      <c r="C1026" s="6" t="s">
        <v>1740</v>
      </c>
      <c r="D1026" s="96" t="s">
        <v>14</v>
      </c>
      <c r="E1026" s="88">
        <v>225800</v>
      </c>
      <c r="F1026" s="98">
        <v>73</v>
      </c>
    </row>
    <row r="1027" spans="1:6">
      <c r="A1027" s="7" t="s">
        <v>1940</v>
      </c>
      <c r="B1027" s="6" t="s">
        <v>1722</v>
      </c>
      <c r="C1027" s="6" t="s">
        <v>1741</v>
      </c>
      <c r="D1027" s="95">
        <v>3800</v>
      </c>
      <c r="E1027" s="88">
        <v>498100</v>
      </c>
      <c r="F1027" s="98">
        <v>137</v>
      </c>
    </row>
    <row r="1028" spans="1:6">
      <c r="A1028" s="7" t="s">
        <v>1940</v>
      </c>
      <c r="B1028" s="6" t="s">
        <v>1722</v>
      </c>
      <c r="C1028" s="6" t="s">
        <v>1742</v>
      </c>
      <c r="D1028" s="95">
        <v>2500</v>
      </c>
      <c r="E1028" s="88">
        <v>190600</v>
      </c>
      <c r="F1028" s="98">
        <v>50</v>
      </c>
    </row>
    <row r="1029" spans="1:6">
      <c r="A1029" s="7" t="s">
        <v>1940</v>
      </c>
      <c r="B1029" s="6" t="s">
        <v>1722</v>
      </c>
      <c r="C1029" s="6" t="s">
        <v>1743</v>
      </c>
      <c r="D1029" s="95">
        <v>3800</v>
      </c>
      <c r="E1029" s="88">
        <v>1123500</v>
      </c>
      <c r="F1029" s="98">
        <v>298</v>
      </c>
    </row>
    <row r="1030" spans="1:6">
      <c r="A1030" s="7" t="s">
        <v>1940</v>
      </c>
      <c r="B1030" s="6" t="s">
        <v>1722</v>
      </c>
      <c r="C1030" s="6" t="s">
        <v>1744</v>
      </c>
      <c r="D1030" s="95">
        <v>3800</v>
      </c>
      <c r="E1030" s="88">
        <v>26600</v>
      </c>
      <c r="F1030" s="98">
        <v>7</v>
      </c>
    </row>
    <row r="1031" spans="1:6">
      <c r="A1031" s="7" t="s">
        <v>1940</v>
      </c>
      <c r="B1031" s="6" t="s">
        <v>1722</v>
      </c>
      <c r="C1031" s="6" t="s">
        <v>1745</v>
      </c>
      <c r="D1031" s="95">
        <v>500</v>
      </c>
      <c r="E1031" s="88">
        <v>1239500</v>
      </c>
      <c r="F1031" s="98">
        <v>2112</v>
      </c>
    </row>
    <row r="1032" spans="1:6">
      <c r="A1032" s="7" t="s">
        <v>1940</v>
      </c>
      <c r="B1032" s="6" t="s">
        <v>1722</v>
      </c>
      <c r="C1032" s="6" t="s">
        <v>1746</v>
      </c>
      <c r="D1032" s="95">
        <v>3800</v>
      </c>
      <c r="E1032" s="88">
        <v>91600</v>
      </c>
      <c r="F1032" s="98">
        <v>23</v>
      </c>
    </row>
    <row r="1033" spans="1:6">
      <c r="A1033" s="7" t="s">
        <v>1940</v>
      </c>
      <c r="B1033" s="6" t="s">
        <v>1722</v>
      </c>
      <c r="C1033" s="6" t="s">
        <v>1747</v>
      </c>
      <c r="D1033" s="95">
        <v>2000</v>
      </c>
      <c r="E1033" s="88">
        <v>2000</v>
      </c>
      <c r="F1033" s="98">
        <v>5</v>
      </c>
    </row>
    <row r="1034" spans="1:6">
      <c r="A1034" s="7" t="s">
        <v>1940</v>
      </c>
      <c r="B1034" s="6" t="s">
        <v>1722</v>
      </c>
      <c r="C1034" s="6" t="s">
        <v>1729</v>
      </c>
      <c r="D1034" s="95">
        <v>1000</v>
      </c>
      <c r="E1034" s="88">
        <v>99800</v>
      </c>
      <c r="F1034" s="98">
        <v>114</v>
      </c>
    </row>
    <row r="1035" spans="1:6">
      <c r="A1035" s="7" t="s">
        <v>1940</v>
      </c>
      <c r="B1035" s="6" t="s">
        <v>1722</v>
      </c>
      <c r="C1035" s="6" t="s">
        <v>1748</v>
      </c>
      <c r="D1035" s="96" t="s">
        <v>1731</v>
      </c>
      <c r="E1035" s="88">
        <v>108000</v>
      </c>
      <c r="F1035" s="98">
        <v>25</v>
      </c>
    </row>
    <row r="1036" spans="1:6">
      <c r="A1036" s="7" t="s">
        <v>1940</v>
      </c>
      <c r="B1036" s="6" t="s">
        <v>1722</v>
      </c>
      <c r="C1036" s="6" t="s">
        <v>1749</v>
      </c>
      <c r="D1036" s="95">
        <v>400</v>
      </c>
      <c r="E1036" s="88">
        <v>2800</v>
      </c>
      <c r="F1036" s="98">
        <v>7</v>
      </c>
    </row>
    <row r="1037" spans="1:6">
      <c r="A1037" s="7" t="s">
        <v>1940</v>
      </c>
      <c r="B1037" s="6" t="s">
        <v>1722</v>
      </c>
      <c r="C1037" s="6" t="s">
        <v>1750</v>
      </c>
      <c r="D1037" s="96" t="s">
        <v>1915</v>
      </c>
      <c r="E1037" s="88">
        <v>1038400</v>
      </c>
      <c r="F1037" s="98">
        <v>195</v>
      </c>
    </row>
    <row r="1038" spans="1:6">
      <c r="A1038" s="7" t="s">
        <v>1940</v>
      </c>
      <c r="B1038" s="6" t="s">
        <v>1722</v>
      </c>
      <c r="C1038" s="6" t="s">
        <v>1751</v>
      </c>
      <c r="D1038" s="95">
        <v>500</v>
      </c>
      <c r="E1038" s="88">
        <v>3282645.5600000005</v>
      </c>
      <c r="F1038" s="98">
        <v>6966</v>
      </c>
    </row>
    <row r="1039" spans="1:6">
      <c r="A1039" s="7" t="s">
        <v>1940</v>
      </c>
      <c r="B1039" s="6" t="s">
        <v>1722</v>
      </c>
      <c r="C1039" s="6" t="s">
        <v>1752</v>
      </c>
      <c r="D1039" s="96" t="s">
        <v>14</v>
      </c>
      <c r="E1039" s="88">
        <v>425521.6</v>
      </c>
      <c r="F1039" s="98">
        <v>287</v>
      </c>
    </row>
    <row r="1040" spans="1:6">
      <c r="A1040" s="7" t="s">
        <v>1940</v>
      </c>
      <c r="B1040" s="6" t="s">
        <v>1722</v>
      </c>
      <c r="C1040" s="6" t="s">
        <v>1753</v>
      </c>
      <c r="D1040" s="96" t="s">
        <v>14</v>
      </c>
      <c r="E1040" s="88">
        <v>657260.96</v>
      </c>
      <c r="F1040" s="98">
        <v>618</v>
      </c>
    </row>
    <row r="1041" spans="1:6">
      <c r="A1041" s="7" t="s">
        <v>1940</v>
      </c>
      <c r="B1041" s="6" t="s">
        <v>1722</v>
      </c>
      <c r="C1041" s="6" t="s">
        <v>1754</v>
      </c>
      <c r="D1041" s="96" t="s">
        <v>14</v>
      </c>
      <c r="E1041" s="88">
        <v>116720.5</v>
      </c>
      <c r="F1041" s="98">
        <v>113</v>
      </c>
    </row>
    <row r="1042" spans="1:6">
      <c r="A1042" s="7" t="s">
        <v>1940</v>
      </c>
      <c r="B1042" s="6" t="s">
        <v>1722</v>
      </c>
      <c r="C1042" s="6" t="s">
        <v>1755</v>
      </c>
      <c r="D1042" s="96" t="s">
        <v>14</v>
      </c>
      <c r="E1042" s="88">
        <v>671583.67999999993</v>
      </c>
      <c r="F1042" s="98">
        <v>1483</v>
      </c>
    </row>
    <row r="1043" spans="1:6">
      <c r="A1043" s="7" t="s">
        <v>1940</v>
      </c>
      <c r="B1043" s="6" t="s">
        <v>1722</v>
      </c>
      <c r="C1043" s="6" t="s">
        <v>1756</v>
      </c>
      <c r="D1043" s="95">
        <v>4500</v>
      </c>
      <c r="E1043" s="88">
        <v>641000</v>
      </c>
      <c r="F1043" s="98">
        <v>140</v>
      </c>
    </row>
    <row r="1044" spans="1:6">
      <c r="A1044" s="7" t="s">
        <v>1940</v>
      </c>
      <c r="B1044" s="6" t="s">
        <v>1722</v>
      </c>
      <c r="C1044" s="6" t="s">
        <v>1757</v>
      </c>
      <c r="D1044" s="95">
        <v>4800</v>
      </c>
      <c r="E1044" s="88">
        <v>50000</v>
      </c>
      <c r="F1044" s="98">
        <v>11</v>
      </c>
    </row>
    <row r="1045" spans="1:6">
      <c r="A1045" s="7" t="s">
        <v>1940</v>
      </c>
      <c r="B1045" s="6" t="s">
        <v>1722</v>
      </c>
      <c r="C1045" s="6" t="s">
        <v>1758</v>
      </c>
      <c r="D1045" s="95">
        <v>7000</v>
      </c>
      <c r="E1045" s="88">
        <v>270400</v>
      </c>
      <c r="F1045" s="98">
        <v>40</v>
      </c>
    </row>
    <row r="1046" spans="1:6">
      <c r="A1046" s="7" t="s">
        <v>1940</v>
      </c>
      <c r="B1046" s="6" t="s">
        <v>1722</v>
      </c>
      <c r="C1046" s="6" t="s">
        <v>1759</v>
      </c>
      <c r="D1046" s="95">
        <v>200</v>
      </c>
      <c r="E1046" s="88">
        <v>8200</v>
      </c>
      <c r="F1046" s="98">
        <v>5</v>
      </c>
    </row>
    <row r="1047" spans="1:6">
      <c r="A1047" s="7" t="s">
        <v>1940</v>
      </c>
      <c r="B1047" s="6" t="s">
        <v>1722</v>
      </c>
      <c r="C1047" s="6" t="s">
        <v>1760</v>
      </c>
      <c r="D1047" s="95">
        <v>0.5</v>
      </c>
      <c r="E1047" s="88">
        <v>3569.52</v>
      </c>
      <c r="F1047" s="98">
        <v>173</v>
      </c>
    </row>
    <row r="1048" spans="1:6">
      <c r="A1048" s="7" t="s">
        <v>1940</v>
      </c>
      <c r="B1048" s="6" t="s">
        <v>1722</v>
      </c>
      <c r="C1048" s="6" t="s">
        <v>1761</v>
      </c>
      <c r="D1048" s="95">
        <v>7.5</v>
      </c>
      <c r="E1048" s="88">
        <v>2415.5</v>
      </c>
      <c r="F1048" s="98">
        <v>112</v>
      </c>
    </row>
    <row r="1049" spans="1:6">
      <c r="A1049" s="7" t="s">
        <v>1940</v>
      </c>
      <c r="B1049" s="6" t="s">
        <v>1722</v>
      </c>
      <c r="C1049" s="6" t="s">
        <v>1762</v>
      </c>
      <c r="D1049" s="95">
        <v>30</v>
      </c>
      <c r="E1049" s="88">
        <v>2093.5299999999997</v>
      </c>
      <c r="F1049" s="98">
        <v>61</v>
      </c>
    </row>
    <row r="1050" spans="1:6">
      <c r="A1050" s="7" t="s">
        <v>1940</v>
      </c>
      <c r="B1050" s="6" t="s">
        <v>1722</v>
      </c>
      <c r="C1050" s="6" t="s">
        <v>1763</v>
      </c>
      <c r="D1050" s="95">
        <v>4800</v>
      </c>
      <c r="E1050" s="88">
        <v>86400</v>
      </c>
      <c r="F1050" s="98">
        <v>15</v>
      </c>
    </row>
    <row r="1051" spans="1:6">
      <c r="A1051" s="7" t="s">
        <v>1940</v>
      </c>
      <c r="B1051" s="6" t="s">
        <v>1722</v>
      </c>
      <c r="C1051" s="6" t="s">
        <v>1764</v>
      </c>
      <c r="D1051" s="95">
        <v>7000</v>
      </c>
      <c r="E1051" s="88">
        <v>21000</v>
      </c>
      <c r="F1051" s="98">
        <v>3</v>
      </c>
    </row>
    <row r="1052" spans="1:6">
      <c r="A1052" s="7" t="s">
        <v>1940</v>
      </c>
      <c r="B1052" s="6" t="s">
        <v>1722</v>
      </c>
      <c r="C1052" s="6" t="s">
        <v>1765</v>
      </c>
      <c r="D1052" s="95">
        <v>2000</v>
      </c>
      <c r="E1052" s="88">
        <v>16000</v>
      </c>
      <c r="F1052" s="98">
        <v>6</v>
      </c>
    </row>
    <row r="1053" spans="1:6">
      <c r="A1053" s="7" t="s">
        <v>1940</v>
      </c>
      <c r="B1053" s="6" t="s">
        <v>1722</v>
      </c>
      <c r="C1053" s="6" t="s">
        <v>1766</v>
      </c>
      <c r="D1053" s="95">
        <v>1300</v>
      </c>
      <c r="E1053" s="88">
        <v>2600</v>
      </c>
      <c r="F1053" s="98">
        <v>2</v>
      </c>
    </row>
    <row r="1054" spans="1:6">
      <c r="A1054" s="7" t="s">
        <v>1940</v>
      </c>
      <c r="B1054" s="6" t="s">
        <v>1722</v>
      </c>
      <c r="C1054" s="6" t="s">
        <v>1767</v>
      </c>
      <c r="D1054" s="96" t="s">
        <v>1915</v>
      </c>
      <c r="E1054" s="88">
        <v>582600</v>
      </c>
      <c r="F1054" s="98">
        <v>125</v>
      </c>
    </row>
    <row r="1055" spans="1:6">
      <c r="A1055" s="7" t="s">
        <v>1940</v>
      </c>
      <c r="B1055" s="6" t="s">
        <v>1722</v>
      </c>
      <c r="C1055" s="6" t="s">
        <v>1768</v>
      </c>
      <c r="D1055" s="95">
        <v>1800</v>
      </c>
      <c r="E1055" s="88">
        <v>122600</v>
      </c>
      <c r="F1055" s="98">
        <v>74</v>
      </c>
    </row>
    <row r="1056" spans="1:6">
      <c r="A1056" s="7" t="s">
        <v>1940</v>
      </c>
      <c r="B1056" s="6" t="s">
        <v>1722</v>
      </c>
      <c r="C1056" s="6" t="s">
        <v>1769</v>
      </c>
      <c r="D1056" s="95">
        <v>500</v>
      </c>
      <c r="E1056" s="88">
        <v>10700</v>
      </c>
      <c r="F1056" s="98">
        <v>16</v>
      </c>
    </row>
    <row r="1057" spans="1:6">
      <c r="A1057" s="7" t="s">
        <v>1940</v>
      </c>
      <c r="B1057" s="6" t="s">
        <v>1722</v>
      </c>
      <c r="C1057" s="6" t="s">
        <v>1770</v>
      </c>
      <c r="D1057" s="95">
        <v>1300</v>
      </c>
      <c r="E1057" s="88">
        <v>122300</v>
      </c>
      <c r="F1057" s="98">
        <v>102</v>
      </c>
    </row>
    <row r="1058" spans="1:6">
      <c r="A1058" s="7" t="s">
        <v>1940</v>
      </c>
      <c r="B1058" s="6" t="s">
        <v>1722</v>
      </c>
      <c r="C1058" s="6" t="s">
        <v>1771</v>
      </c>
      <c r="D1058" s="95">
        <v>700</v>
      </c>
      <c r="E1058" s="88">
        <v>11225</v>
      </c>
      <c r="F1058" s="98">
        <v>15</v>
      </c>
    </row>
    <row r="1059" spans="1:6">
      <c r="A1059" s="7" t="s">
        <v>1940</v>
      </c>
      <c r="B1059" s="6" t="s">
        <v>1722</v>
      </c>
      <c r="C1059" s="6" t="s">
        <v>1772</v>
      </c>
      <c r="D1059" s="95">
        <v>200</v>
      </c>
      <c r="E1059" s="88">
        <v>1506925</v>
      </c>
      <c r="F1059" s="98">
        <v>7815</v>
      </c>
    </row>
    <row r="1060" spans="1:6">
      <c r="A1060" s="7" t="s">
        <v>1940</v>
      </c>
      <c r="B1060" s="6" t="s">
        <v>1722</v>
      </c>
      <c r="C1060" s="6" t="s">
        <v>1773</v>
      </c>
      <c r="D1060" s="95">
        <v>200</v>
      </c>
      <c r="E1060" s="88">
        <v>29800</v>
      </c>
      <c r="F1060" s="98">
        <v>145</v>
      </c>
    </row>
    <row r="1061" spans="1:6" ht="30">
      <c r="A1061" s="7" t="s">
        <v>1940</v>
      </c>
      <c r="B1061" s="6" t="s">
        <v>1722</v>
      </c>
      <c r="C1061" s="6" t="s">
        <v>1774</v>
      </c>
      <c r="D1061" s="95">
        <v>200</v>
      </c>
      <c r="E1061" s="88">
        <v>100</v>
      </c>
      <c r="F1061" s="98">
        <v>1</v>
      </c>
    </row>
    <row r="1062" spans="1:6">
      <c r="A1062" s="7" t="s">
        <v>1940</v>
      </c>
      <c r="B1062" s="6" t="s">
        <v>1722</v>
      </c>
      <c r="C1062" s="6" t="s">
        <v>1775</v>
      </c>
      <c r="D1062" s="95">
        <v>1000</v>
      </c>
      <c r="E1062" s="88">
        <v>5000</v>
      </c>
      <c r="F1062" s="98">
        <v>7</v>
      </c>
    </row>
    <row r="1063" spans="1:6">
      <c r="A1063" s="7" t="s">
        <v>1940</v>
      </c>
      <c r="B1063" s="6" t="s">
        <v>1722</v>
      </c>
      <c r="C1063" s="6" t="s">
        <v>1776</v>
      </c>
      <c r="D1063" s="95">
        <v>800</v>
      </c>
      <c r="E1063" s="88">
        <v>7515</v>
      </c>
      <c r="F1063" s="98">
        <v>18</v>
      </c>
    </row>
    <row r="1064" spans="1:6">
      <c r="A1064" s="7" t="s">
        <v>1940</v>
      </c>
      <c r="B1064" s="6" t="s">
        <v>1722</v>
      </c>
      <c r="C1064" s="6" t="s">
        <v>1777</v>
      </c>
      <c r="D1064" s="95">
        <v>100</v>
      </c>
      <c r="E1064" s="88">
        <v>700</v>
      </c>
      <c r="F1064" s="98">
        <v>7</v>
      </c>
    </row>
    <row r="1065" spans="1:6" ht="30">
      <c r="A1065" s="7" t="s">
        <v>1940</v>
      </c>
      <c r="B1065" s="6" t="s">
        <v>1722</v>
      </c>
      <c r="C1065" s="6" t="s">
        <v>1778</v>
      </c>
      <c r="D1065" s="95">
        <v>3600</v>
      </c>
      <c r="E1065" s="88">
        <v>300600</v>
      </c>
      <c r="F1065" s="98">
        <v>114</v>
      </c>
    </row>
    <row r="1066" spans="1:6" ht="30">
      <c r="A1066" s="7" t="s">
        <v>1940</v>
      </c>
      <c r="B1066" s="6" t="s">
        <v>1722</v>
      </c>
      <c r="C1066" s="6" t="s">
        <v>1779</v>
      </c>
      <c r="D1066" s="95">
        <v>100</v>
      </c>
      <c r="E1066" s="88">
        <v>500</v>
      </c>
      <c r="F1066" s="98">
        <v>5</v>
      </c>
    </row>
    <row r="1067" spans="1:6">
      <c r="A1067" s="7" t="s">
        <v>1940</v>
      </c>
      <c r="B1067" s="6" t="s">
        <v>1722</v>
      </c>
      <c r="C1067" s="6" t="s">
        <v>1780</v>
      </c>
      <c r="D1067" s="96" t="s">
        <v>14</v>
      </c>
      <c r="E1067" s="88">
        <v>24200</v>
      </c>
      <c r="F1067" s="98">
        <v>14</v>
      </c>
    </row>
    <row r="1068" spans="1:6">
      <c r="A1068" s="7" t="s">
        <v>1940</v>
      </c>
      <c r="B1068" s="6" t="s">
        <v>1722</v>
      </c>
      <c r="C1068" s="6" t="s">
        <v>1781</v>
      </c>
      <c r="D1068" s="96" t="s">
        <v>14</v>
      </c>
      <c r="E1068" s="88">
        <v>39900</v>
      </c>
      <c r="F1068" s="98">
        <v>81</v>
      </c>
    </row>
    <row r="1069" spans="1:6">
      <c r="A1069" s="7" t="s">
        <v>1940</v>
      </c>
      <c r="B1069" s="6" t="s">
        <v>1722</v>
      </c>
      <c r="C1069" s="6" t="s">
        <v>1782</v>
      </c>
      <c r="D1069" s="96" t="s">
        <v>14</v>
      </c>
      <c r="E1069" s="88">
        <v>3600</v>
      </c>
      <c r="F1069" s="98">
        <v>1</v>
      </c>
    </row>
    <row r="1070" spans="1:6" ht="30">
      <c r="A1070" s="7" t="s">
        <v>1940</v>
      </c>
      <c r="B1070" s="6" t="s">
        <v>1722</v>
      </c>
      <c r="C1070" s="6" t="s">
        <v>1783</v>
      </c>
      <c r="D1070" s="96" t="s">
        <v>14</v>
      </c>
      <c r="E1070" s="88">
        <v>830736.89999999991</v>
      </c>
      <c r="F1070" s="98">
        <v>284</v>
      </c>
    </row>
    <row r="1071" spans="1:6">
      <c r="A1071" s="7" t="s">
        <v>1940</v>
      </c>
      <c r="B1071" s="6" t="s">
        <v>1722</v>
      </c>
      <c r="C1071" s="6" t="s">
        <v>1784</v>
      </c>
      <c r="D1071" s="96" t="s">
        <v>14</v>
      </c>
      <c r="E1071" s="88">
        <v>106585</v>
      </c>
      <c r="F1071" s="98">
        <v>133</v>
      </c>
    </row>
    <row r="1072" spans="1:6" ht="30">
      <c r="A1072" s="7" t="s">
        <v>1940</v>
      </c>
      <c r="B1072" s="6" t="s">
        <v>1722</v>
      </c>
      <c r="C1072" s="6" t="s">
        <v>1785</v>
      </c>
      <c r="D1072" s="96" t="s">
        <v>14</v>
      </c>
      <c r="E1072" s="88">
        <v>137600</v>
      </c>
      <c r="F1072" s="98">
        <v>82</v>
      </c>
    </row>
    <row r="1073" spans="1:6">
      <c r="A1073" s="7" t="s">
        <v>1940</v>
      </c>
      <c r="B1073" s="6" t="s">
        <v>1722</v>
      </c>
      <c r="C1073" s="6" t="s">
        <v>1786</v>
      </c>
      <c r="D1073" s="95">
        <v>4800</v>
      </c>
      <c r="E1073" s="88">
        <v>4400</v>
      </c>
      <c r="F1073" s="98">
        <v>4</v>
      </c>
    </row>
    <row r="1074" spans="1:6">
      <c r="A1074" s="7" t="s">
        <v>1940</v>
      </c>
      <c r="B1074" s="6" t="s">
        <v>1722</v>
      </c>
      <c r="C1074" s="6" t="s">
        <v>1787</v>
      </c>
      <c r="D1074" s="95">
        <v>100000</v>
      </c>
      <c r="E1074" s="88">
        <v>67200</v>
      </c>
      <c r="F1074" s="98">
        <v>16</v>
      </c>
    </row>
    <row r="1075" spans="1:6">
      <c r="A1075" s="7" t="s">
        <v>1940</v>
      </c>
      <c r="B1075" s="6" t="s">
        <v>1722</v>
      </c>
      <c r="C1075" s="6" t="s">
        <v>1788</v>
      </c>
      <c r="D1075" s="96" t="s">
        <v>14</v>
      </c>
      <c r="E1075" s="88">
        <v>800</v>
      </c>
      <c r="F1075" s="98">
        <v>2</v>
      </c>
    </row>
    <row r="1076" spans="1:6" ht="30">
      <c r="A1076" s="7" t="s">
        <v>1940</v>
      </c>
      <c r="B1076" s="6" t="s">
        <v>1722</v>
      </c>
      <c r="C1076" s="6" t="s">
        <v>1789</v>
      </c>
      <c r="D1076" s="95">
        <v>2000</v>
      </c>
      <c r="E1076" s="88">
        <v>46800</v>
      </c>
      <c r="F1076" s="98">
        <v>9</v>
      </c>
    </row>
    <row r="1077" spans="1:6">
      <c r="A1077" s="7" t="s">
        <v>1940</v>
      </c>
      <c r="B1077" s="6" t="s">
        <v>1790</v>
      </c>
      <c r="C1077" s="6" t="s">
        <v>1791</v>
      </c>
      <c r="D1077" s="95">
        <v>15000</v>
      </c>
      <c r="E1077" s="88">
        <v>60000</v>
      </c>
      <c r="F1077" s="98">
        <v>4</v>
      </c>
    </row>
    <row r="1078" spans="1:6">
      <c r="A1078" s="7" t="s">
        <v>1940</v>
      </c>
      <c r="B1078" s="6" t="s">
        <v>1790</v>
      </c>
      <c r="C1078" s="6" t="s">
        <v>1792</v>
      </c>
      <c r="D1078" s="96" t="s">
        <v>14</v>
      </c>
      <c r="E1078" s="88">
        <v>103118.17</v>
      </c>
      <c r="F1078" s="98">
        <v>60</v>
      </c>
    </row>
    <row r="1079" spans="1:6">
      <c r="A1079" s="7" t="s">
        <v>1940</v>
      </c>
      <c r="B1079" s="6" t="s">
        <v>1790</v>
      </c>
      <c r="C1079" s="6" t="s">
        <v>1793</v>
      </c>
      <c r="D1079" s="95">
        <v>890</v>
      </c>
      <c r="E1079" s="88">
        <v>772563.28</v>
      </c>
      <c r="F1079" s="98">
        <v>887</v>
      </c>
    </row>
    <row r="1080" spans="1:6">
      <c r="A1080" s="7" t="s">
        <v>1940</v>
      </c>
      <c r="B1080" s="6" t="s">
        <v>1790</v>
      </c>
      <c r="C1080" s="6" t="s">
        <v>1794</v>
      </c>
      <c r="D1080" s="95">
        <v>890</v>
      </c>
      <c r="E1080" s="88">
        <v>35010</v>
      </c>
      <c r="F1080" s="98">
        <v>39</v>
      </c>
    </row>
    <row r="1081" spans="1:6">
      <c r="A1081" s="7" t="s">
        <v>1940</v>
      </c>
      <c r="B1081" s="6" t="s">
        <v>1790</v>
      </c>
      <c r="C1081" s="6" t="s">
        <v>1795</v>
      </c>
      <c r="D1081" s="95">
        <v>1070</v>
      </c>
      <c r="E1081" s="88">
        <v>310485</v>
      </c>
      <c r="F1081" s="98">
        <v>309</v>
      </c>
    </row>
    <row r="1082" spans="1:6">
      <c r="A1082" s="7" t="s">
        <v>1940</v>
      </c>
      <c r="B1082" s="6" t="s">
        <v>1790</v>
      </c>
      <c r="C1082" s="6" t="s">
        <v>1796</v>
      </c>
      <c r="D1082" s="95">
        <v>2590</v>
      </c>
      <c r="E1082" s="88">
        <v>424025</v>
      </c>
      <c r="F1082" s="98">
        <v>182</v>
      </c>
    </row>
    <row r="1083" spans="1:6">
      <c r="A1083" s="7" t="s">
        <v>1940</v>
      </c>
      <c r="B1083" s="6" t="s">
        <v>1790</v>
      </c>
      <c r="C1083" s="6" t="s">
        <v>1797</v>
      </c>
      <c r="D1083" s="95">
        <v>6390</v>
      </c>
      <c r="E1083" s="88">
        <v>1054365</v>
      </c>
      <c r="F1083" s="98">
        <v>175</v>
      </c>
    </row>
    <row r="1084" spans="1:6">
      <c r="A1084" s="7" t="s">
        <v>1940</v>
      </c>
      <c r="B1084" s="6" t="s">
        <v>1790</v>
      </c>
      <c r="C1084" s="6" t="s">
        <v>1798</v>
      </c>
      <c r="D1084" s="95">
        <v>13340</v>
      </c>
      <c r="E1084" s="88">
        <v>2227400</v>
      </c>
      <c r="F1084" s="98">
        <v>172</v>
      </c>
    </row>
    <row r="1085" spans="1:6">
      <c r="A1085" s="7" t="s">
        <v>1940</v>
      </c>
      <c r="B1085" s="6" t="s">
        <v>1790</v>
      </c>
      <c r="C1085" s="6" t="s">
        <v>1799</v>
      </c>
      <c r="D1085" s="95">
        <v>29365</v>
      </c>
      <c r="E1085" s="88">
        <v>3248466.65</v>
      </c>
      <c r="F1085" s="98">
        <v>114</v>
      </c>
    </row>
    <row r="1086" spans="1:6">
      <c r="A1086" s="7" t="s">
        <v>1940</v>
      </c>
      <c r="B1086" s="6" t="s">
        <v>1790</v>
      </c>
      <c r="C1086" s="6" t="s">
        <v>1800</v>
      </c>
      <c r="D1086" s="95">
        <v>40950</v>
      </c>
      <c r="E1086" s="88">
        <v>4306565</v>
      </c>
      <c r="F1086" s="98">
        <v>106</v>
      </c>
    </row>
    <row r="1087" spans="1:6">
      <c r="A1087" s="7" t="s">
        <v>1940</v>
      </c>
      <c r="B1087" s="6" t="s">
        <v>1790</v>
      </c>
      <c r="C1087" s="6" t="s">
        <v>1801</v>
      </c>
      <c r="D1087" s="95">
        <v>59350</v>
      </c>
      <c r="E1087" s="88">
        <v>12408355</v>
      </c>
      <c r="F1087" s="98">
        <v>214</v>
      </c>
    </row>
    <row r="1088" spans="1:6">
      <c r="A1088" s="7" t="s">
        <v>1940</v>
      </c>
      <c r="B1088" s="6" t="s">
        <v>1790</v>
      </c>
      <c r="C1088" s="6" t="s">
        <v>1802</v>
      </c>
      <c r="D1088" s="95">
        <v>76425</v>
      </c>
      <c r="E1088" s="88">
        <v>3813125</v>
      </c>
      <c r="F1088" s="98">
        <v>53</v>
      </c>
    </row>
    <row r="1089" spans="1:6">
      <c r="A1089" s="7" t="s">
        <v>1940</v>
      </c>
      <c r="B1089" s="6" t="s">
        <v>1790</v>
      </c>
      <c r="C1089" s="6" t="s">
        <v>1803</v>
      </c>
      <c r="D1089" s="95">
        <v>89270</v>
      </c>
      <c r="E1089" s="88">
        <v>3647225</v>
      </c>
      <c r="F1089" s="98">
        <v>41</v>
      </c>
    </row>
    <row r="1090" spans="1:6">
      <c r="A1090" s="7" t="s">
        <v>1940</v>
      </c>
      <c r="B1090" s="6" t="s">
        <v>1790</v>
      </c>
      <c r="C1090" s="6" t="s">
        <v>1804</v>
      </c>
      <c r="D1090" s="95">
        <v>100500</v>
      </c>
      <c r="E1090" s="88">
        <v>3025050</v>
      </c>
      <c r="F1090" s="98">
        <v>33</v>
      </c>
    </row>
    <row r="1091" spans="1:6">
      <c r="A1091" s="7" t="s">
        <v>1940</v>
      </c>
      <c r="B1091" s="6" t="s">
        <v>1790</v>
      </c>
      <c r="C1091" s="6" t="s">
        <v>1805</v>
      </c>
      <c r="D1091" s="95">
        <v>1070</v>
      </c>
      <c r="E1091" s="88">
        <v>48435</v>
      </c>
      <c r="F1091" s="98">
        <v>45</v>
      </c>
    </row>
    <row r="1092" spans="1:6">
      <c r="A1092" s="7" t="s">
        <v>1940</v>
      </c>
      <c r="B1092" s="6" t="s">
        <v>1790</v>
      </c>
      <c r="C1092" s="6" t="s">
        <v>1806</v>
      </c>
      <c r="D1092" s="95">
        <v>1070</v>
      </c>
      <c r="E1092" s="88">
        <v>54570</v>
      </c>
      <c r="F1092" s="98">
        <v>53</v>
      </c>
    </row>
    <row r="1093" spans="1:6">
      <c r="A1093" s="7" t="s">
        <v>1940</v>
      </c>
      <c r="B1093" s="6" t="s">
        <v>1790</v>
      </c>
      <c r="C1093" s="6" t="s">
        <v>1807</v>
      </c>
      <c r="D1093" s="95">
        <v>1195</v>
      </c>
      <c r="E1093" s="88">
        <v>8365</v>
      </c>
      <c r="F1093" s="98">
        <v>7</v>
      </c>
    </row>
    <row r="1094" spans="1:6">
      <c r="A1094" s="7" t="s">
        <v>1940</v>
      </c>
      <c r="B1094" s="6" t="s">
        <v>1790</v>
      </c>
      <c r="C1094" s="6" t="s">
        <v>1808</v>
      </c>
      <c r="D1094" s="95">
        <v>2135</v>
      </c>
      <c r="E1094" s="88">
        <v>12810</v>
      </c>
      <c r="F1094" s="98">
        <v>6</v>
      </c>
    </row>
    <row r="1095" spans="1:6">
      <c r="A1095" s="7" t="s">
        <v>1940</v>
      </c>
      <c r="B1095" s="6" t="s">
        <v>1790</v>
      </c>
      <c r="C1095" s="6" t="s">
        <v>1809</v>
      </c>
      <c r="D1095" s="95">
        <v>4450</v>
      </c>
      <c r="E1095" s="88">
        <v>52500</v>
      </c>
      <c r="F1095" s="98">
        <v>10</v>
      </c>
    </row>
    <row r="1096" spans="1:6">
      <c r="A1096" s="7" t="s">
        <v>1940</v>
      </c>
      <c r="B1096" s="6" t="s">
        <v>1790</v>
      </c>
      <c r="C1096" s="6" t="s">
        <v>1810</v>
      </c>
      <c r="D1096" s="95">
        <v>9780</v>
      </c>
      <c r="E1096" s="88">
        <v>97800</v>
      </c>
      <c r="F1096" s="98">
        <v>10</v>
      </c>
    </row>
    <row r="1097" spans="1:6">
      <c r="A1097" s="7" t="s">
        <v>1940</v>
      </c>
      <c r="B1097" s="6" t="s">
        <v>1790</v>
      </c>
      <c r="C1097" s="6" t="s">
        <v>1811</v>
      </c>
      <c r="D1097" s="95">
        <v>13650</v>
      </c>
      <c r="E1097" s="88">
        <v>54600</v>
      </c>
      <c r="F1097" s="98">
        <v>4</v>
      </c>
    </row>
    <row r="1098" spans="1:6">
      <c r="A1098" s="7" t="s">
        <v>1940</v>
      </c>
      <c r="B1098" s="6" t="s">
        <v>1790</v>
      </c>
      <c r="C1098" s="6" t="s">
        <v>1812</v>
      </c>
      <c r="D1098" s="95">
        <v>19785</v>
      </c>
      <c r="E1098" s="88">
        <v>316560</v>
      </c>
      <c r="F1098" s="98">
        <v>16</v>
      </c>
    </row>
    <row r="1099" spans="1:6">
      <c r="A1099" s="7" t="s">
        <v>1940</v>
      </c>
      <c r="B1099" s="6" t="s">
        <v>1790</v>
      </c>
      <c r="C1099" s="6" t="s">
        <v>1813</v>
      </c>
      <c r="D1099" s="95">
        <v>25460</v>
      </c>
      <c r="E1099" s="88">
        <v>203680</v>
      </c>
      <c r="F1099" s="98">
        <v>10</v>
      </c>
    </row>
    <row r="1100" spans="1:6">
      <c r="A1100" s="7" t="s">
        <v>1940</v>
      </c>
      <c r="B1100" s="6" t="s">
        <v>1790</v>
      </c>
      <c r="C1100" s="6" t="s">
        <v>1814</v>
      </c>
      <c r="D1100" s="95">
        <v>29755</v>
      </c>
      <c r="E1100" s="88">
        <v>239225</v>
      </c>
      <c r="F1100" s="98">
        <v>6</v>
      </c>
    </row>
    <row r="1101" spans="1:6">
      <c r="A1101" s="7" t="s">
        <v>1940</v>
      </c>
      <c r="B1101" s="6" t="s">
        <v>1790</v>
      </c>
      <c r="C1101" s="6" t="s">
        <v>1815</v>
      </c>
      <c r="D1101" s="95">
        <v>33495</v>
      </c>
      <c r="E1101" s="88">
        <v>602940</v>
      </c>
      <c r="F1101" s="98">
        <v>16</v>
      </c>
    </row>
    <row r="1102" spans="1:6">
      <c r="A1102" s="7" t="s">
        <v>1940</v>
      </c>
      <c r="B1102" s="6" t="s">
        <v>1790</v>
      </c>
      <c r="C1102" s="6" t="s">
        <v>1816</v>
      </c>
      <c r="D1102" s="96" t="s">
        <v>14</v>
      </c>
      <c r="E1102" s="88">
        <v>20562.630000000005</v>
      </c>
      <c r="F1102" s="98">
        <v>14</v>
      </c>
    </row>
    <row r="1103" spans="1:6">
      <c r="A1103" s="7" t="s">
        <v>1940</v>
      </c>
      <c r="B1103" s="6" t="s">
        <v>1790</v>
      </c>
      <c r="C1103" s="6" t="s">
        <v>1817</v>
      </c>
      <c r="D1103" s="95">
        <v>835</v>
      </c>
      <c r="E1103" s="88">
        <v>992955.73</v>
      </c>
      <c r="F1103" s="98">
        <v>4855</v>
      </c>
    </row>
    <row r="1104" spans="1:6">
      <c r="A1104" s="7" t="s">
        <v>1940</v>
      </c>
      <c r="B1104" s="6" t="s">
        <v>1790</v>
      </c>
      <c r="C1104" s="6" t="s">
        <v>1818</v>
      </c>
      <c r="D1104" s="95">
        <v>1085</v>
      </c>
      <c r="E1104" s="88">
        <v>250015</v>
      </c>
      <c r="F1104" s="98">
        <v>450</v>
      </c>
    </row>
    <row r="1105" spans="1:6">
      <c r="A1105" s="7" t="s">
        <v>1940</v>
      </c>
      <c r="B1105" s="6" t="s">
        <v>1790</v>
      </c>
      <c r="C1105" s="6" t="s">
        <v>1819</v>
      </c>
      <c r="D1105" s="95">
        <v>3550</v>
      </c>
      <c r="E1105" s="88">
        <v>794425</v>
      </c>
      <c r="F1105" s="98">
        <v>432</v>
      </c>
    </row>
    <row r="1106" spans="1:6">
      <c r="A1106" s="7" t="s">
        <v>1940</v>
      </c>
      <c r="B1106" s="6" t="s">
        <v>1790</v>
      </c>
      <c r="C1106" s="6" t="s">
        <v>1820</v>
      </c>
      <c r="D1106" s="95">
        <v>7950</v>
      </c>
      <c r="E1106" s="88">
        <v>2851737.6599999997</v>
      </c>
      <c r="F1106" s="98">
        <v>620</v>
      </c>
    </row>
    <row r="1107" spans="1:6">
      <c r="A1107" s="7" t="s">
        <v>1940</v>
      </c>
      <c r="B1107" s="6" t="s">
        <v>1790</v>
      </c>
      <c r="C1107" s="6" t="s">
        <v>1821</v>
      </c>
      <c r="D1107" s="95">
        <v>17900</v>
      </c>
      <c r="E1107" s="88">
        <v>2968413.4</v>
      </c>
      <c r="F1107" s="98">
        <v>282</v>
      </c>
    </row>
    <row r="1108" spans="1:6">
      <c r="A1108" s="7" t="s">
        <v>1940</v>
      </c>
      <c r="B1108" s="6" t="s">
        <v>1790</v>
      </c>
      <c r="C1108" s="6" t="s">
        <v>1822</v>
      </c>
      <c r="D1108" s="95">
        <v>36175</v>
      </c>
      <c r="E1108" s="88">
        <v>5417369</v>
      </c>
      <c r="F1108" s="98">
        <v>247</v>
      </c>
    </row>
    <row r="1109" spans="1:6">
      <c r="A1109" s="7" t="s">
        <v>1940</v>
      </c>
      <c r="B1109" s="6" t="s">
        <v>1790</v>
      </c>
      <c r="C1109" s="6" t="s">
        <v>1823</v>
      </c>
      <c r="D1109" s="95">
        <v>74000</v>
      </c>
      <c r="E1109" s="88">
        <v>9010370</v>
      </c>
      <c r="F1109" s="98">
        <v>174</v>
      </c>
    </row>
    <row r="1110" spans="1:6">
      <c r="A1110" s="7" t="s">
        <v>1940</v>
      </c>
      <c r="B1110" s="6" t="s">
        <v>1790</v>
      </c>
      <c r="C1110" s="6" t="s">
        <v>1824</v>
      </c>
      <c r="D1110" s="95">
        <v>110750</v>
      </c>
      <c r="E1110" s="88">
        <v>6685022.5</v>
      </c>
      <c r="F1110" s="98">
        <v>77</v>
      </c>
    </row>
    <row r="1111" spans="1:6">
      <c r="A1111" s="7" t="s">
        <v>1940</v>
      </c>
      <c r="B1111" s="6" t="s">
        <v>1790</v>
      </c>
      <c r="C1111" s="6" t="s">
        <v>1825</v>
      </c>
      <c r="D1111" s="95">
        <v>221500</v>
      </c>
      <c r="E1111" s="88">
        <v>7083700</v>
      </c>
      <c r="F1111" s="98">
        <v>36</v>
      </c>
    </row>
    <row r="1112" spans="1:6">
      <c r="A1112" s="7" t="s">
        <v>1940</v>
      </c>
      <c r="B1112" s="6" t="s">
        <v>1790</v>
      </c>
      <c r="C1112" s="6" t="s">
        <v>1826</v>
      </c>
      <c r="D1112" s="95">
        <v>367700</v>
      </c>
      <c r="E1112" s="88">
        <v>10074100</v>
      </c>
      <c r="F1112" s="98">
        <v>28</v>
      </c>
    </row>
    <row r="1113" spans="1:6">
      <c r="A1113" s="7" t="s">
        <v>1940</v>
      </c>
      <c r="B1113" s="6" t="s">
        <v>1790</v>
      </c>
      <c r="C1113" s="6" t="s">
        <v>1827</v>
      </c>
      <c r="D1113" s="95">
        <v>745300</v>
      </c>
      <c r="E1113" s="88">
        <v>7085300</v>
      </c>
      <c r="F1113" s="98">
        <v>10</v>
      </c>
    </row>
    <row r="1114" spans="1:6">
      <c r="A1114" s="7" t="s">
        <v>1940</v>
      </c>
      <c r="B1114" s="6" t="s">
        <v>1790</v>
      </c>
      <c r="C1114" s="6" t="s">
        <v>1828</v>
      </c>
      <c r="D1114" s="95">
        <v>962500</v>
      </c>
      <c r="E1114" s="88">
        <v>6737500</v>
      </c>
      <c r="F1114" s="98">
        <v>7</v>
      </c>
    </row>
    <row r="1115" spans="1:6">
      <c r="A1115" s="7" t="s">
        <v>1940</v>
      </c>
      <c r="B1115" s="6" t="s">
        <v>1790</v>
      </c>
      <c r="C1115" s="6" t="s">
        <v>1829</v>
      </c>
      <c r="D1115" s="95">
        <v>1213800</v>
      </c>
      <c r="E1115" s="88">
        <v>4855200</v>
      </c>
      <c r="F1115" s="98">
        <v>4</v>
      </c>
    </row>
    <row r="1116" spans="1:6">
      <c r="A1116" s="7" t="s">
        <v>1940</v>
      </c>
      <c r="B1116" s="6" t="s">
        <v>1790</v>
      </c>
      <c r="C1116" s="6" t="s">
        <v>1830</v>
      </c>
      <c r="D1116" s="95">
        <v>2037000</v>
      </c>
      <c r="E1116" s="88">
        <v>2037000</v>
      </c>
      <c r="F1116" s="98">
        <v>1</v>
      </c>
    </row>
    <row r="1117" spans="1:6">
      <c r="A1117" s="7" t="s">
        <v>1940</v>
      </c>
      <c r="B1117" s="6" t="s">
        <v>1790</v>
      </c>
      <c r="C1117" s="6" t="s">
        <v>1831</v>
      </c>
      <c r="D1117" s="96" t="s">
        <v>14</v>
      </c>
      <c r="E1117" s="88">
        <v>1952.5</v>
      </c>
      <c r="F1117" s="98">
        <v>4</v>
      </c>
    </row>
    <row r="1118" spans="1:6">
      <c r="A1118" s="7" t="s">
        <v>1940</v>
      </c>
      <c r="B1118" s="6" t="s">
        <v>1790</v>
      </c>
      <c r="C1118" s="6" t="s">
        <v>1832</v>
      </c>
      <c r="D1118" s="95">
        <v>10000</v>
      </c>
      <c r="E1118" s="88">
        <v>319000</v>
      </c>
      <c r="F1118" s="98">
        <v>35</v>
      </c>
    </row>
    <row r="1119" spans="1:6">
      <c r="A1119" s="7" t="s">
        <v>1940</v>
      </c>
      <c r="B1119" s="6" t="s">
        <v>1790</v>
      </c>
      <c r="C1119" s="6" t="s">
        <v>1833</v>
      </c>
      <c r="D1119" s="95">
        <v>17000</v>
      </c>
      <c r="E1119" s="88">
        <v>76925</v>
      </c>
      <c r="F1119" s="98">
        <v>5</v>
      </c>
    </row>
    <row r="1120" spans="1:6" ht="30">
      <c r="A1120" s="7" t="s">
        <v>1940</v>
      </c>
      <c r="B1120" s="6" t="s">
        <v>1790</v>
      </c>
      <c r="C1120" s="6" t="s">
        <v>1834</v>
      </c>
      <c r="D1120" s="95">
        <v>8750</v>
      </c>
      <c r="E1120" s="88">
        <v>35000</v>
      </c>
      <c r="F1120" s="98">
        <v>4</v>
      </c>
    </row>
    <row r="1121" spans="1:6">
      <c r="A1121" s="7" t="s">
        <v>1940</v>
      </c>
      <c r="B1121" s="6" t="s">
        <v>1790</v>
      </c>
      <c r="C1121" s="6" t="s">
        <v>1835</v>
      </c>
      <c r="D1121" s="95">
        <v>10000</v>
      </c>
      <c r="E1121" s="88">
        <v>20000</v>
      </c>
      <c r="F1121" s="98">
        <v>2</v>
      </c>
    </row>
    <row r="1122" spans="1:6">
      <c r="A1122" s="7" t="s">
        <v>1940</v>
      </c>
      <c r="B1122" s="6" t="s">
        <v>1790</v>
      </c>
      <c r="C1122" s="6" t="s">
        <v>1836</v>
      </c>
      <c r="D1122" s="95">
        <v>20000</v>
      </c>
      <c r="E1122" s="88">
        <v>80000</v>
      </c>
      <c r="F1122" s="98">
        <v>4</v>
      </c>
    </row>
    <row r="1123" spans="1:6">
      <c r="A1123" s="7" t="s">
        <v>1940</v>
      </c>
      <c r="B1123" s="6" t="s">
        <v>1790</v>
      </c>
      <c r="C1123" s="6" t="s">
        <v>1837</v>
      </c>
      <c r="D1123" s="95">
        <v>20000</v>
      </c>
      <c r="E1123" s="88">
        <v>40000</v>
      </c>
      <c r="F1123" s="98">
        <v>2</v>
      </c>
    </row>
    <row r="1124" spans="1:6">
      <c r="A1124" s="7" t="s">
        <v>1940</v>
      </c>
      <c r="B1124" s="6" t="s">
        <v>1790</v>
      </c>
      <c r="C1124" s="6" t="s">
        <v>1838</v>
      </c>
      <c r="D1124" s="95">
        <v>150000</v>
      </c>
      <c r="E1124" s="88">
        <v>370000</v>
      </c>
      <c r="F1124" s="98">
        <v>3</v>
      </c>
    </row>
    <row r="1125" spans="1:6">
      <c r="A1125" s="7" t="s">
        <v>1940</v>
      </c>
      <c r="B1125" s="6" t="s">
        <v>1790</v>
      </c>
      <c r="C1125" s="6" t="s">
        <v>1839</v>
      </c>
      <c r="D1125" s="95">
        <v>20000</v>
      </c>
      <c r="E1125" s="88">
        <v>20000</v>
      </c>
      <c r="F1125" s="98">
        <v>1</v>
      </c>
    </row>
    <row r="1126" spans="1:6">
      <c r="A1126" s="7" t="s">
        <v>1940</v>
      </c>
      <c r="B1126" s="6" t="s">
        <v>1790</v>
      </c>
      <c r="C1126" s="6" t="s">
        <v>1840</v>
      </c>
      <c r="D1126" s="95">
        <v>10000</v>
      </c>
      <c r="E1126" s="88">
        <v>90000</v>
      </c>
      <c r="F1126" s="98">
        <v>9</v>
      </c>
    </row>
    <row r="1127" spans="1:6">
      <c r="A1127" s="7" t="s">
        <v>1940</v>
      </c>
      <c r="B1127" s="6" t="s">
        <v>1790</v>
      </c>
      <c r="C1127" s="6" t="s">
        <v>1841</v>
      </c>
      <c r="D1127" s="95">
        <v>30000</v>
      </c>
      <c r="E1127" s="88">
        <v>90000</v>
      </c>
      <c r="F1127" s="98">
        <v>7</v>
      </c>
    </row>
    <row r="1128" spans="1:6" ht="30">
      <c r="A1128" s="7" t="s">
        <v>1940</v>
      </c>
      <c r="B1128" s="6" t="s">
        <v>1790</v>
      </c>
      <c r="C1128" s="6" t="s">
        <v>1842</v>
      </c>
      <c r="D1128" s="95">
        <v>30000</v>
      </c>
      <c r="E1128" s="88">
        <v>60000</v>
      </c>
      <c r="F1128" s="98">
        <v>2</v>
      </c>
    </row>
    <row r="1129" spans="1:6" ht="30">
      <c r="A1129" s="7" t="s">
        <v>1940</v>
      </c>
      <c r="B1129" s="6" t="s">
        <v>1790</v>
      </c>
      <c r="C1129" s="6" t="s">
        <v>1843</v>
      </c>
      <c r="D1129" s="95">
        <v>400000</v>
      </c>
      <c r="E1129" s="88">
        <v>400000</v>
      </c>
      <c r="F1129" s="98">
        <v>1</v>
      </c>
    </row>
    <row r="1130" spans="1:6" ht="75">
      <c r="A1130" s="7" t="s">
        <v>1844</v>
      </c>
      <c r="B1130" s="6" t="s">
        <v>1845</v>
      </c>
      <c r="C1130" s="6" t="s">
        <v>1847</v>
      </c>
      <c r="D1130" s="6" t="s">
        <v>1846</v>
      </c>
      <c r="E1130" s="58">
        <v>495428.89999999997</v>
      </c>
      <c r="F1130" s="110" t="s">
        <v>173</v>
      </c>
    </row>
  </sheetData>
  <autoFilter ref="A3:F1130" xr:uid="{365D6214-A4ED-456F-AB5F-478030EEAB31}"/>
  <mergeCells count="40">
    <mergeCell ref="E667:E670"/>
    <mergeCell ref="F667:F670"/>
    <mergeCell ref="E679:E681"/>
    <mergeCell ref="F679:F681"/>
    <mergeCell ref="E628:E629"/>
    <mergeCell ref="F628:F629"/>
    <mergeCell ref="E630:E631"/>
    <mergeCell ref="F630:F631"/>
    <mergeCell ref="E655:E656"/>
    <mergeCell ref="E659:E665"/>
    <mergeCell ref="E626:E627"/>
    <mergeCell ref="F626:F627"/>
    <mergeCell ref="E213:E215"/>
    <mergeCell ref="E217:E218"/>
    <mergeCell ref="E220:E221"/>
    <mergeCell ref="E222:E225"/>
    <mergeCell ref="E226:E227"/>
    <mergeCell ref="E228:E229"/>
    <mergeCell ref="E232:E235"/>
    <mergeCell ref="E236:E237"/>
    <mergeCell ref="E265:E268"/>
    <mergeCell ref="F266:F267"/>
    <mergeCell ref="E276:E312"/>
    <mergeCell ref="E211:E212"/>
    <mergeCell ref="E162:E166"/>
    <mergeCell ref="E167:E168"/>
    <mergeCell ref="E170:E171"/>
    <mergeCell ref="E172:E173"/>
    <mergeCell ref="E174:E175"/>
    <mergeCell ref="E176:E178"/>
    <mergeCell ref="E179:E181"/>
    <mergeCell ref="E182:E187"/>
    <mergeCell ref="E188:E189"/>
    <mergeCell ref="E191:E194"/>
    <mergeCell ref="E195:E210"/>
    <mergeCell ref="C313:C314"/>
    <mergeCell ref="C667:C669"/>
    <mergeCell ref="C679:C681"/>
    <mergeCell ref="B172:B173"/>
    <mergeCell ref="B174:B17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A4FF4-3C32-C349-8539-1CB328B60DEE}">
  <dimension ref="A2:I118"/>
  <sheetViews>
    <sheetView workbookViewId="0">
      <selection activeCell="B11" sqref="B11"/>
    </sheetView>
  </sheetViews>
  <sheetFormatPr baseColWidth="10" defaultColWidth="9.1640625" defaultRowHeight="14"/>
  <cols>
    <col min="1" max="1" width="19" style="160" customWidth="1"/>
    <col min="2" max="2" width="46.83203125" style="160" bestFit="1" customWidth="1"/>
    <col min="3" max="3" width="32.5" style="160" customWidth="1"/>
    <col min="4" max="4" width="36.5" style="160" customWidth="1"/>
    <col min="5" max="5" width="20.5" style="160" customWidth="1"/>
    <col min="6" max="6" width="13.83203125" style="160" bestFit="1" customWidth="1"/>
    <col min="7" max="7" width="12.5" style="160" customWidth="1"/>
    <col min="8" max="9" width="16.83203125" style="160" bestFit="1" customWidth="1"/>
    <col min="10" max="16384" width="9.1640625" style="160"/>
  </cols>
  <sheetData>
    <row r="2" spans="1:9" ht="45">
      <c r="A2" s="155" t="s">
        <v>2104</v>
      </c>
      <c r="B2" s="155" t="s">
        <v>2098</v>
      </c>
      <c r="C2" s="156" t="s">
        <v>1849</v>
      </c>
      <c r="D2" s="157" t="s">
        <v>1850</v>
      </c>
      <c r="E2" s="158" t="s">
        <v>2105</v>
      </c>
      <c r="F2" s="158" t="s">
        <v>2106</v>
      </c>
      <c r="G2" s="159" t="s">
        <v>2107</v>
      </c>
      <c r="H2" s="157" t="s">
        <v>2108</v>
      </c>
      <c r="I2" s="157" t="s">
        <v>2109</v>
      </c>
    </row>
    <row r="3" spans="1:9" ht="45">
      <c r="A3" s="16" t="s">
        <v>2110</v>
      </c>
      <c r="B3" s="15" t="s">
        <v>1939</v>
      </c>
      <c r="C3" s="18" t="s">
        <v>1695</v>
      </c>
      <c r="D3" s="161" t="s">
        <v>1698</v>
      </c>
      <c r="E3" s="162">
        <v>800</v>
      </c>
      <c r="F3" s="163">
        <v>1156</v>
      </c>
      <c r="G3" s="164">
        <f t="shared" ref="G3:G9" si="0">(F3/E3)-1</f>
        <v>0.44500000000000006</v>
      </c>
      <c r="H3" s="165">
        <v>43191</v>
      </c>
      <c r="I3" s="165">
        <v>40210</v>
      </c>
    </row>
    <row r="4" spans="1:9" ht="45">
      <c r="A4" s="7" t="s">
        <v>2110</v>
      </c>
      <c r="B4" s="15" t="s">
        <v>1939</v>
      </c>
      <c r="C4" s="18" t="s">
        <v>1697</v>
      </c>
      <c r="D4" s="161" t="s">
        <v>1698</v>
      </c>
      <c r="E4" s="162">
        <v>700</v>
      </c>
      <c r="F4" s="163">
        <v>1056</v>
      </c>
      <c r="G4" s="164">
        <f t="shared" si="0"/>
        <v>0.50857142857142867</v>
      </c>
      <c r="H4" s="165">
        <v>43191</v>
      </c>
      <c r="I4" s="165">
        <v>40210</v>
      </c>
    </row>
    <row r="5" spans="1:9" ht="30">
      <c r="A5" s="7" t="s">
        <v>2110</v>
      </c>
      <c r="B5" s="15" t="s">
        <v>1939</v>
      </c>
      <c r="C5" s="18" t="s">
        <v>1699</v>
      </c>
      <c r="D5" s="161" t="s">
        <v>1702</v>
      </c>
      <c r="E5" s="162">
        <v>800</v>
      </c>
      <c r="F5" s="163">
        <v>1156</v>
      </c>
      <c r="G5" s="164">
        <f t="shared" si="0"/>
        <v>0.44500000000000006</v>
      </c>
      <c r="H5" s="165">
        <v>43191</v>
      </c>
      <c r="I5" s="165">
        <v>40210</v>
      </c>
    </row>
    <row r="6" spans="1:9" ht="45">
      <c r="A6" s="7" t="s">
        <v>2110</v>
      </c>
      <c r="B6" s="15" t="s">
        <v>1939</v>
      </c>
      <c r="C6" s="18" t="s">
        <v>1701</v>
      </c>
      <c r="D6" s="161" t="s">
        <v>1702</v>
      </c>
      <c r="E6" s="162">
        <v>700</v>
      </c>
      <c r="F6" s="163">
        <v>1056</v>
      </c>
      <c r="G6" s="164">
        <f t="shared" si="0"/>
        <v>0.50857142857142867</v>
      </c>
      <c r="H6" s="165">
        <v>43191</v>
      </c>
      <c r="I6" s="165">
        <v>40210</v>
      </c>
    </row>
    <row r="7" spans="1:9" ht="30">
      <c r="A7" s="7" t="s">
        <v>2110</v>
      </c>
      <c r="B7" s="15" t="s">
        <v>1939</v>
      </c>
      <c r="C7" s="18" t="s">
        <v>1703</v>
      </c>
      <c r="D7" s="161" t="s">
        <v>1706</v>
      </c>
      <c r="E7" s="162">
        <v>800</v>
      </c>
      <c r="F7" s="163">
        <v>1156</v>
      </c>
      <c r="G7" s="164">
        <f t="shared" si="0"/>
        <v>0.44500000000000006</v>
      </c>
      <c r="H7" s="165">
        <v>43191</v>
      </c>
      <c r="I7" s="165">
        <v>40210</v>
      </c>
    </row>
    <row r="8" spans="1:9" ht="30">
      <c r="A8" s="7" t="s">
        <v>2110</v>
      </c>
      <c r="B8" s="15" t="s">
        <v>1939</v>
      </c>
      <c r="C8" s="18" t="s">
        <v>1705</v>
      </c>
      <c r="D8" s="161" t="s">
        <v>1706</v>
      </c>
      <c r="E8" s="162">
        <v>700</v>
      </c>
      <c r="F8" s="163">
        <v>1056</v>
      </c>
      <c r="G8" s="164">
        <f t="shared" si="0"/>
        <v>0.50857142857142867</v>
      </c>
      <c r="H8" s="165">
        <v>43191</v>
      </c>
      <c r="I8" s="165">
        <v>40210</v>
      </c>
    </row>
    <row r="9" spans="1:9" ht="30">
      <c r="A9" s="7" t="s">
        <v>2110</v>
      </c>
      <c r="B9" s="15" t="s">
        <v>1939</v>
      </c>
      <c r="C9" s="18" t="s">
        <v>1707</v>
      </c>
      <c r="D9" s="161" t="s">
        <v>1710</v>
      </c>
      <c r="E9" s="162">
        <v>800</v>
      </c>
      <c r="F9" s="163">
        <v>1156</v>
      </c>
      <c r="G9" s="164">
        <f t="shared" si="0"/>
        <v>0.44500000000000006</v>
      </c>
      <c r="H9" s="165">
        <v>43191</v>
      </c>
      <c r="I9" s="165">
        <v>40210</v>
      </c>
    </row>
    <row r="10" spans="1:9" ht="30">
      <c r="A10" s="7" t="s">
        <v>2110</v>
      </c>
      <c r="B10" s="15" t="s">
        <v>1939</v>
      </c>
      <c r="C10" s="18" t="s">
        <v>1709</v>
      </c>
      <c r="D10" s="161" t="s">
        <v>1710</v>
      </c>
      <c r="E10" s="162">
        <v>700</v>
      </c>
      <c r="F10" s="163">
        <v>1056</v>
      </c>
      <c r="G10" s="164">
        <f>(F10/E10)-1</f>
        <v>0.50857142857142867</v>
      </c>
      <c r="H10" s="165">
        <v>43191</v>
      </c>
      <c r="I10" s="165">
        <v>40210</v>
      </c>
    </row>
    <row r="11" spans="1:9" ht="120">
      <c r="A11" s="14" t="s">
        <v>2111</v>
      </c>
      <c r="B11" s="15" t="s">
        <v>1921</v>
      </c>
      <c r="C11" s="14" t="s">
        <v>2112</v>
      </c>
      <c r="D11" s="14" t="s">
        <v>2113</v>
      </c>
      <c r="E11" s="14" t="s">
        <v>2111</v>
      </c>
      <c r="F11" s="93">
        <v>100</v>
      </c>
      <c r="G11" s="166" t="s">
        <v>173</v>
      </c>
      <c r="H11" s="167">
        <v>43191</v>
      </c>
      <c r="I11" s="14" t="s">
        <v>2111</v>
      </c>
    </row>
    <row r="12" spans="1:9" ht="45">
      <c r="A12" s="14" t="s">
        <v>2110</v>
      </c>
      <c r="B12" s="15" t="s">
        <v>1921</v>
      </c>
      <c r="C12" s="14" t="s">
        <v>177</v>
      </c>
      <c r="D12" s="14" t="s">
        <v>2114</v>
      </c>
      <c r="E12" s="93">
        <v>11.65</v>
      </c>
      <c r="F12" s="93">
        <v>11.8</v>
      </c>
      <c r="G12" s="164">
        <f t="shared" ref="G12:G15" si="1">(F12/E12)-1</f>
        <v>1.2875536480686733E-2</v>
      </c>
      <c r="H12" s="168">
        <v>43405</v>
      </c>
      <c r="I12" s="168">
        <v>43040</v>
      </c>
    </row>
    <row r="13" spans="1:9" ht="60">
      <c r="A13" s="14" t="s">
        <v>2110</v>
      </c>
      <c r="B13" s="15" t="s">
        <v>1921</v>
      </c>
      <c r="C13" s="14" t="s">
        <v>179</v>
      </c>
      <c r="D13" s="14" t="s">
        <v>2115</v>
      </c>
      <c r="E13" s="14" t="s">
        <v>2116</v>
      </c>
      <c r="F13" s="14" t="s">
        <v>2117</v>
      </c>
      <c r="G13" s="169">
        <v>1.5748031496063099E-2</v>
      </c>
      <c r="H13" s="168">
        <v>43405</v>
      </c>
      <c r="I13" s="168">
        <v>43040</v>
      </c>
    </row>
    <row r="14" spans="1:9" ht="45">
      <c r="A14" s="14" t="s">
        <v>2110</v>
      </c>
      <c r="B14" s="15" t="s">
        <v>1921</v>
      </c>
      <c r="C14" s="14" t="s">
        <v>2118</v>
      </c>
      <c r="D14" s="14" t="s">
        <v>2119</v>
      </c>
      <c r="E14" s="93">
        <v>75</v>
      </c>
      <c r="F14" s="85">
        <v>150</v>
      </c>
      <c r="G14" s="164">
        <f t="shared" si="1"/>
        <v>1</v>
      </c>
      <c r="H14" s="168">
        <v>43191</v>
      </c>
      <c r="I14" s="168">
        <v>42826</v>
      </c>
    </row>
    <row r="15" spans="1:9" ht="75">
      <c r="A15" s="14" t="s">
        <v>2110</v>
      </c>
      <c r="B15" s="15" t="s">
        <v>1921</v>
      </c>
      <c r="C15" s="14" t="s">
        <v>2120</v>
      </c>
      <c r="D15" s="14" t="s">
        <v>2121</v>
      </c>
      <c r="E15" s="93">
        <v>25</v>
      </c>
      <c r="F15" s="85">
        <v>35</v>
      </c>
      <c r="G15" s="164">
        <f t="shared" si="1"/>
        <v>0.39999999999999991</v>
      </c>
      <c r="H15" s="168">
        <v>43191</v>
      </c>
      <c r="I15" s="168">
        <v>42826</v>
      </c>
    </row>
    <row r="16" spans="1:9" ht="105">
      <c r="A16" s="16" t="s">
        <v>2110</v>
      </c>
      <c r="B16" s="15" t="s">
        <v>1925</v>
      </c>
      <c r="C16" s="14" t="s">
        <v>460</v>
      </c>
      <c r="D16" s="6" t="s">
        <v>2122</v>
      </c>
      <c r="E16" s="79">
        <v>4989</v>
      </c>
      <c r="F16" s="58">
        <v>5928</v>
      </c>
      <c r="G16" s="164">
        <f>(F16/E16)-1</f>
        <v>0.18821407095610332</v>
      </c>
      <c r="H16" s="165">
        <v>43344</v>
      </c>
      <c r="I16" s="165">
        <v>42979</v>
      </c>
    </row>
    <row r="17" spans="1:9" ht="15">
      <c r="A17" s="170" t="s">
        <v>2111</v>
      </c>
      <c r="B17" s="15" t="s">
        <v>1944</v>
      </c>
      <c r="C17" s="170" t="s">
        <v>2123</v>
      </c>
      <c r="D17" s="170" t="s">
        <v>2124</v>
      </c>
      <c r="E17" s="15" t="s">
        <v>2111</v>
      </c>
      <c r="F17" s="19">
        <v>50</v>
      </c>
      <c r="G17" s="171" t="s">
        <v>173</v>
      </c>
      <c r="H17" s="172">
        <v>43200</v>
      </c>
      <c r="I17" s="14" t="s">
        <v>2111</v>
      </c>
    </row>
    <row r="18" spans="1:9" ht="30">
      <c r="A18" s="170" t="s">
        <v>2110</v>
      </c>
      <c r="B18" s="15" t="s">
        <v>1944</v>
      </c>
      <c r="C18" s="170" t="s">
        <v>2125</v>
      </c>
      <c r="D18" s="170" t="s">
        <v>2126</v>
      </c>
      <c r="E18" s="173">
        <v>25.5</v>
      </c>
      <c r="F18" s="19">
        <v>40</v>
      </c>
      <c r="G18" s="164">
        <f>(F18/E18)-1</f>
        <v>0.56862745098039214</v>
      </c>
      <c r="H18" s="172">
        <v>43191</v>
      </c>
      <c r="I18" s="15">
        <v>1997</v>
      </c>
    </row>
    <row r="19" spans="1:9" ht="45">
      <c r="A19" s="170" t="s">
        <v>2111</v>
      </c>
      <c r="B19" s="15" t="s">
        <v>1944</v>
      </c>
      <c r="C19" s="170" t="s">
        <v>2127</v>
      </c>
      <c r="D19" s="170" t="s">
        <v>2128</v>
      </c>
      <c r="E19" s="15" t="s">
        <v>2111</v>
      </c>
      <c r="F19" s="19">
        <v>15</v>
      </c>
      <c r="G19" s="171" t="s">
        <v>173</v>
      </c>
      <c r="H19" s="172">
        <v>43200</v>
      </c>
      <c r="I19" s="14" t="s">
        <v>2111</v>
      </c>
    </row>
    <row r="20" spans="1:9" ht="30">
      <c r="A20" s="170" t="s">
        <v>2110</v>
      </c>
      <c r="B20" s="15" t="s">
        <v>1944</v>
      </c>
      <c r="C20" s="170" t="s">
        <v>2129</v>
      </c>
      <c r="D20" s="170" t="s">
        <v>2130</v>
      </c>
      <c r="E20" s="173">
        <v>51</v>
      </c>
      <c r="F20" s="19">
        <v>80</v>
      </c>
      <c r="G20" s="164">
        <f t="shared" ref="G20:G29" si="2">(F20/E20)-1</f>
        <v>0.56862745098039214</v>
      </c>
      <c r="H20" s="172">
        <v>43191</v>
      </c>
      <c r="I20" s="15">
        <v>1997</v>
      </c>
    </row>
    <row r="21" spans="1:9" ht="60">
      <c r="A21" s="170" t="s">
        <v>2110</v>
      </c>
      <c r="B21" s="15" t="s">
        <v>1944</v>
      </c>
      <c r="C21" s="170" t="s">
        <v>2131</v>
      </c>
      <c r="D21" s="170" t="s">
        <v>495</v>
      </c>
      <c r="E21" s="173">
        <v>13.5</v>
      </c>
      <c r="F21" s="19">
        <v>20</v>
      </c>
      <c r="G21" s="164">
        <f t="shared" si="2"/>
        <v>0.4814814814814814</v>
      </c>
      <c r="H21" s="172">
        <v>43191</v>
      </c>
      <c r="I21" s="15">
        <v>1997</v>
      </c>
    </row>
    <row r="22" spans="1:9" ht="60">
      <c r="A22" s="170" t="s">
        <v>2110</v>
      </c>
      <c r="B22" s="15" t="s">
        <v>1944</v>
      </c>
      <c r="C22" s="170" t="s">
        <v>500</v>
      </c>
      <c r="D22" s="170" t="s">
        <v>2132</v>
      </c>
      <c r="E22" s="173">
        <v>65</v>
      </c>
      <c r="F22" s="19">
        <v>100</v>
      </c>
      <c r="G22" s="164">
        <f t="shared" si="2"/>
        <v>0.53846153846153855</v>
      </c>
      <c r="H22" s="172">
        <v>43191</v>
      </c>
      <c r="I22" s="15">
        <v>1997</v>
      </c>
    </row>
    <row r="23" spans="1:9" ht="45">
      <c r="A23" s="170" t="s">
        <v>2110</v>
      </c>
      <c r="B23" s="15" t="s">
        <v>1944</v>
      </c>
      <c r="C23" s="170" t="s">
        <v>518</v>
      </c>
      <c r="D23" s="170" t="s">
        <v>519</v>
      </c>
      <c r="E23" s="173">
        <v>765</v>
      </c>
      <c r="F23" s="19">
        <v>1200</v>
      </c>
      <c r="G23" s="164">
        <f t="shared" si="2"/>
        <v>0.56862745098039214</v>
      </c>
      <c r="H23" s="172">
        <v>43191</v>
      </c>
      <c r="I23" s="15">
        <v>1997</v>
      </c>
    </row>
    <row r="24" spans="1:9" ht="90">
      <c r="A24" s="170" t="s">
        <v>2110</v>
      </c>
      <c r="B24" s="15" t="s">
        <v>1944</v>
      </c>
      <c r="C24" s="170" t="s">
        <v>524</v>
      </c>
      <c r="D24" s="170" t="s">
        <v>2133</v>
      </c>
      <c r="E24" s="173">
        <v>765</v>
      </c>
      <c r="F24" s="19">
        <v>1200</v>
      </c>
      <c r="G24" s="164">
        <f t="shared" si="2"/>
        <v>0.56862745098039214</v>
      </c>
      <c r="H24" s="172">
        <v>43191</v>
      </c>
      <c r="I24" s="15">
        <v>1997</v>
      </c>
    </row>
    <row r="25" spans="1:9" ht="60">
      <c r="A25" s="170" t="s">
        <v>2110</v>
      </c>
      <c r="B25" s="15" t="s">
        <v>1944</v>
      </c>
      <c r="C25" s="170" t="s">
        <v>528</v>
      </c>
      <c r="D25" s="170" t="s">
        <v>2134</v>
      </c>
      <c r="E25" s="173">
        <v>10.199999999999999</v>
      </c>
      <c r="F25" s="19">
        <v>15</v>
      </c>
      <c r="G25" s="164">
        <f t="shared" si="2"/>
        <v>0.47058823529411775</v>
      </c>
      <c r="H25" s="172">
        <v>43191</v>
      </c>
      <c r="I25" s="15">
        <v>1997</v>
      </c>
    </row>
    <row r="26" spans="1:9" ht="45">
      <c r="A26" s="170" t="s">
        <v>2110</v>
      </c>
      <c r="B26" s="15" t="s">
        <v>1944</v>
      </c>
      <c r="C26" s="170" t="s">
        <v>530</v>
      </c>
      <c r="D26" s="170" t="s">
        <v>2135</v>
      </c>
      <c r="E26" s="173">
        <v>5.0999999999999996</v>
      </c>
      <c r="F26" s="19">
        <v>15</v>
      </c>
      <c r="G26" s="164">
        <f t="shared" si="2"/>
        <v>1.9411764705882355</v>
      </c>
      <c r="H26" s="172">
        <v>43191</v>
      </c>
      <c r="I26" s="15">
        <v>1997</v>
      </c>
    </row>
    <row r="27" spans="1:9" ht="45">
      <c r="A27" s="170" t="s">
        <v>2110</v>
      </c>
      <c r="B27" s="15" t="s">
        <v>1944</v>
      </c>
      <c r="C27" s="170" t="s">
        <v>530</v>
      </c>
      <c r="D27" s="170" t="s">
        <v>2136</v>
      </c>
      <c r="E27" s="173">
        <v>5.0999999999999996</v>
      </c>
      <c r="F27" s="19">
        <v>15</v>
      </c>
      <c r="G27" s="164">
        <f t="shared" si="2"/>
        <v>1.9411764705882355</v>
      </c>
      <c r="H27" s="172">
        <v>43191</v>
      </c>
      <c r="I27" s="15">
        <v>1997</v>
      </c>
    </row>
    <row r="28" spans="1:9" ht="15">
      <c r="A28" s="170" t="s">
        <v>2110</v>
      </c>
      <c r="B28" s="15" t="s">
        <v>1944</v>
      </c>
      <c r="C28" s="170" t="s">
        <v>533</v>
      </c>
      <c r="D28" s="170" t="s">
        <v>2137</v>
      </c>
      <c r="E28" s="173">
        <v>1.02</v>
      </c>
      <c r="F28" s="19">
        <v>15</v>
      </c>
      <c r="G28" s="164">
        <f t="shared" si="2"/>
        <v>13.705882352941176</v>
      </c>
      <c r="H28" s="172">
        <v>43191</v>
      </c>
      <c r="I28" s="15">
        <v>1997</v>
      </c>
    </row>
    <row r="29" spans="1:9" ht="15">
      <c r="A29" s="170" t="s">
        <v>2110</v>
      </c>
      <c r="B29" s="15" t="s">
        <v>1944</v>
      </c>
      <c r="C29" s="170" t="s">
        <v>533</v>
      </c>
      <c r="D29" s="170" t="s">
        <v>2138</v>
      </c>
      <c r="E29" s="173">
        <v>2.04</v>
      </c>
      <c r="F29" s="19">
        <v>15</v>
      </c>
      <c r="G29" s="164">
        <f t="shared" si="2"/>
        <v>6.3529411764705879</v>
      </c>
      <c r="H29" s="172">
        <v>43191</v>
      </c>
      <c r="I29" s="15">
        <v>1997</v>
      </c>
    </row>
    <row r="30" spans="1:9" ht="30">
      <c r="A30" s="170" t="s">
        <v>2139</v>
      </c>
      <c r="B30" s="15" t="s">
        <v>1944</v>
      </c>
      <c r="C30" s="170" t="s">
        <v>516</v>
      </c>
      <c r="D30" s="170" t="s">
        <v>517</v>
      </c>
      <c r="E30" s="173">
        <v>75</v>
      </c>
      <c r="F30" s="170" t="s">
        <v>2140</v>
      </c>
      <c r="G30" s="15" t="s">
        <v>173</v>
      </c>
      <c r="H30" s="172">
        <v>43200</v>
      </c>
      <c r="I30" s="15">
        <v>1997</v>
      </c>
    </row>
    <row r="31" spans="1:9" ht="30">
      <c r="A31" s="170" t="s">
        <v>2139</v>
      </c>
      <c r="B31" s="15" t="s">
        <v>1944</v>
      </c>
      <c r="C31" s="170" t="s">
        <v>471</v>
      </c>
      <c r="D31" s="170" t="s">
        <v>471</v>
      </c>
      <c r="E31" s="173">
        <v>5.0999999999999996</v>
      </c>
      <c r="F31" s="170" t="s">
        <v>2140</v>
      </c>
      <c r="G31" s="15" t="s">
        <v>173</v>
      </c>
      <c r="H31" s="172">
        <v>43200</v>
      </c>
      <c r="I31" s="15">
        <v>1997</v>
      </c>
    </row>
    <row r="32" spans="1:9" ht="52.5" customHeight="1">
      <c r="A32" s="170" t="s">
        <v>2139</v>
      </c>
      <c r="B32" s="15" t="s">
        <v>1944</v>
      </c>
      <c r="C32" s="170" t="s">
        <v>472</v>
      </c>
      <c r="D32" s="170" t="s">
        <v>2141</v>
      </c>
      <c r="E32" s="173">
        <v>20.399999999999999</v>
      </c>
      <c r="F32" s="170" t="s">
        <v>2140</v>
      </c>
      <c r="G32" s="15" t="s">
        <v>173</v>
      </c>
      <c r="H32" s="172">
        <v>43200</v>
      </c>
      <c r="I32" s="15">
        <v>1997</v>
      </c>
    </row>
    <row r="33" spans="1:9" ht="52.5" customHeight="1">
      <c r="A33" s="170" t="s">
        <v>2139</v>
      </c>
      <c r="B33" s="15" t="s">
        <v>1944</v>
      </c>
      <c r="C33" s="170" t="s">
        <v>474</v>
      </c>
      <c r="D33" s="170" t="s">
        <v>2142</v>
      </c>
      <c r="E33" s="173">
        <v>40.799999999999997</v>
      </c>
      <c r="F33" s="170" t="s">
        <v>2140</v>
      </c>
      <c r="G33" s="15" t="s">
        <v>173</v>
      </c>
      <c r="H33" s="172">
        <v>43200</v>
      </c>
      <c r="I33" s="15">
        <v>1997</v>
      </c>
    </row>
    <row r="34" spans="1:9" ht="52.5" customHeight="1">
      <c r="A34" s="170" t="s">
        <v>2139</v>
      </c>
      <c r="B34" s="15" t="s">
        <v>1944</v>
      </c>
      <c r="C34" s="170" t="s">
        <v>476</v>
      </c>
      <c r="D34" s="170" t="s">
        <v>2143</v>
      </c>
      <c r="E34" s="173">
        <v>61.2</v>
      </c>
      <c r="F34" s="170" t="s">
        <v>2140</v>
      </c>
      <c r="G34" s="15" t="s">
        <v>173</v>
      </c>
      <c r="H34" s="172">
        <v>43200</v>
      </c>
      <c r="I34" s="15">
        <v>1997</v>
      </c>
    </row>
    <row r="35" spans="1:9" ht="60">
      <c r="A35" s="170" t="s">
        <v>2139</v>
      </c>
      <c r="B35" s="15" t="s">
        <v>1944</v>
      </c>
      <c r="C35" s="170" t="s">
        <v>2144</v>
      </c>
      <c r="D35" s="170" t="s">
        <v>2145</v>
      </c>
      <c r="E35" s="173">
        <v>30</v>
      </c>
      <c r="F35" s="170" t="s">
        <v>2140</v>
      </c>
      <c r="G35" s="15" t="s">
        <v>173</v>
      </c>
      <c r="H35" s="172">
        <v>43200</v>
      </c>
      <c r="I35" s="15">
        <v>1997</v>
      </c>
    </row>
    <row r="36" spans="1:9" ht="15">
      <c r="A36" s="170" t="s">
        <v>2139</v>
      </c>
      <c r="B36" s="15" t="s">
        <v>1944</v>
      </c>
      <c r="C36" s="170" t="s">
        <v>480</v>
      </c>
      <c r="D36" s="170" t="s">
        <v>2146</v>
      </c>
      <c r="E36" s="173">
        <v>2.04</v>
      </c>
      <c r="F36" s="170" t="s">
        <v>2140</v>
      </c>
      <c r="G36" s="15" t="s">
        <v>173</v>
      </c>
      <c r="H36" s="172">
        <v>43200</v>
      </c>
      <c r="I36" s="15">
        <v>1997</v>
      </c>
    </row>
    <row r="37" spans="1:9" ht="15">
      <c r="A37" s="170" t="s">
        <v>2139</v>
      </c>
      <c r="B37" s="15" t="s">
        <v>1944</v>
      </c>
      <c r="C37" s="170" t="s">
        <v>482</v>
      </c>
      <c r="D37" s="170" t="s">
        <v>2147</v>
      </c>
      <c r="E37" s="173">
        <v>2.04</v>
      </c>
      <c r="F37" s="170" t="s">
        <v>2140</v>
      </c>
      <c r="G37" s="15" t="s">
        <v>173</v>
      </c>
      <c r="H37" s="172">
        <v>43200</v>
      </c>
      <c r="I37" s="15">
        <v>1997</v>
      </c>
    </row>
    <row r="38" spans="1:9" ht="15">
      <c r="A38" s="170" t="s">
        <v>2139</v>
      </c>
      <c r="B38" s="15" t="s">
        <v>1944</v>
      </c>
      <c r="C38" s="170" t="s">
        <v>483</v>
      </c>
      <c r="D38" s="170" t="s">
        <v>2148</v>
      </c>
      <c r="E38" s="173">
        <v>1</v>
      </c>
      <c r="F38" s="170" t="s">
        <v>2140</v>
      </c>
      <c r="G38" s="15" t="s">
        <v>173</v>
      </c>
      <c r="H38" s="172">
        <v>43200</v>
      </c>
      <c r="I38" s="15">
        <v>1997</v>
      </c>
    </row>
    <row r="39" spans="1:9" ht="30">
      <c r="A39" s="170" t="s">
        <v>2139</v>
      </c>
      <c r="B39" s="15" t="s">
        <v>1944</v>
      </c>
      <c r="C39" s="170" t="s">
        <v>484</v>
      </c>
      <c r="D39" s="170" t="s">
        <v>2149</v>
      </c>
      <c r="E39" s="173">
        <v>51</v>
      </c>
      <c r="F39" s="170" t="s">
        <v>2140</v>
      </c>
      <c r="G39" s="15" t="s">
        <v>173</v>
      </c>
      <c r="H39" s="172">
        <v>43200</v>
      </c>
      <c r="I39" s="15">
        <v>1997</v>
      </c>
    </row>
    <row r="40" spans="1:9" ht="30">
      <c r="A40" s="170" t="s">
        <v>2139</v>
      </c>
      <c r="B40" s="15" t="s">
        <v>1944</v>
      </c>
      <c r="C40" s="170" t="s">
        <v>486</v>
      </c>
      <c r="D40" s="170" t="s">
        <v>487</v>
      </c>
      <c r="E40" s="173">
        <v>10.199999999999999</v>
      </c>
      <c r="F40" s="170" t="s">
        <v>2140</v>
      </c>
      <c r="G40" s="15" t="s">
        <v>173</v>
      </c>
      <c r="H40" s="172">
        <v>43200</v>
      </c>
      <c r="I40" s="15">
        <v>1997</v>
      </c>
    </row>
    <row r="41" spans="1:9" ht="60">
      <c r="A41" s="170" t="s">
        <v>2139</v>
      </c>
      <c r="B41" s="15" t="s">
        <v>1944</v>
      </c>
      <c r="C41" s="170" t="s">
        <v>488</v>
      </c>
      <c r="D41" s="170" t="s">
        <v>489</v>
      </c>
      <c r="E41" s="173">
        <v>10.199999999999999</v>
      </c>
      <c r="F41" s="170" t="s">
        <v>2140</v>
      </c>
      <c r="G41" s="15" t="s">
        <v>173</v>
      </c>
      <c r="H41" s="172">
        <v>43200</v>
      </c>
      <c r="I41" s="15">
        <v>1997</v>
      </c>
    </row>
    <row r="42" spans="1:9" ht="30">
      <c r="A42" s="170" t="s">
        <v>2139</v>
      </c>
      <c r="B42" s="15" t="s">
        <v>1944</v>
      </c>
      <c r="C42" s="170" t="s">
        <v>490</v>
      </c>
      <c r="D42" s="170" t="s">
        <v>491</v>
      </c>
      <c r="E42" s="173">
        <v>10.199999999999999</v>
      </c>
      <c r="F42" s="170" t="s">
        <v>2140</v>
      </c>
      <c r="G42" s="15" t="s">
        <v>173</v>
      </c>
      <c r="H42" s="172">
        <v>43200</v>
      </c>
      <c r="I42" s="15">
        <v>1997</v>
      </c>
    </row>
    <row r="43" spans="1:9" ht="30">
      <c r="A43" s="170" t="s">
        <v>2139</v>
      </c>
      <c r="B43" s="15" t="s">
        <v>1944</v>
      </c>
      <c r="C43" s="170" t="s">
        <v>492</v>
      </c>
      <c r="D43" s="170" t="s">
        <v>493</v>
      </c>
      <c r="E43" s="173">
        <v>10.199999999999999</v>
      </c>
      <c r="F43" s="170" t="s">
        <v>2140</v>
      </c>
      <c r="G43" s="15" t="s">
        <v>173</v>
      </c>
      <c r="H43" s="172">
        <v>43200</v>
      </c>
      <c r="I43" s="15">
        <v>1997</v>
      </c>
    </row>
    <row r="44" spans="1:9" ht="45">
      <c r="A44" s="170" t="s">
        <v>2139</v>
      </c>
      <c r="B44" s="15" t="s">
        <v>1944</v>
      </c>
      <c r="C44" s="170" t="s">
        <v>506</v>
      </c>
      <c r="D44" s="170" t="s">
        <v>507</v>
      </c>
      <c r="E44" s="173">
        <v>51</v>
      </c>
      <c r="F44" s="170" t="s">
        <v>2140</v>
      </c>
      <c r="G44" s="15" t="s">
        <v>173</v>
      </c>
      <c r="H44" s="172">
        <v>43200</v>
      </c>
      <c r="I44" s="15">
        <v>1997</v>
      </c>
    </row>
    <row r="45" spans="1:9" ht="30">
      <c r="A45" s="170" t="s">
        <v>2139</v>
      </c>
      <c r="B45" s="15" t="s">
        <v>1944</v>
      </c>
      <c r="C45" s="170" t="s">
        <v>508</v>
      </c>
      <c r="D45" s="170" t="s">
        <v>509</v>
      </c>
      <c r="E45" s="173">
        <v>5.0999999999999996</v>
      </c>
      <c r="F45" s="170" t="s">
        <v>2140</v>
      </c>
      <c r="G45" s="15" t="s">
        <v>173</v>
      </c>
      <c r="H45" s="172">
        <v>43200</v>
      </c>
      <c r="I45" s="15">
        <v>1997</v>
      </c>
    </row>
    <row r="46" spans="1:9" ht="30">
      <c r="A46" s="170" t="s">
        <v>2139</v>
      </c>
      <c r="B46" s="15" t="s">
        <v>1944</v>
      </c>
      <c r="C46" s="170" t="s">
        <v>510</v>
      </c>
      <c r="D46" s="170" t="s">
        <v>511</v>
      </c>
      <c r="E46" s="173">
        <v>5.0999999999999996</v>
      </c>
      <c r="F46" s="170" t="s">
        <v>2140</v>
      </c>
      <c r="G46" s="15" t="s">
        <v>173</v>
      </c>
      <c r="H46" s="172">
        <v>43200</v>
      </c>
      <c r="I46" s="15">
        <v>1997</v>
      </c>
    </row>
    <row r="47" spans="1:9" ht="30">
      <c r="A47" s="170" t="s">
        <v>2139</v>
      </c>
      <c r="B47" s="15" t="s">
        <v>1944</v>
      </c>
      <c r="C47" s="170" t="s">
        <v>514</v>
      </c>
      <c r="D47" s="170" t="s">
        <v>515</v>
      </c>
      <c r="E47" s="173">
        <v>51</v>
      </c>
      <c r="F47" s="170" t="s">
        <v>2140</v>
      </c>
      <c r="G47" s="15" t="s">
        <v>173</v>
      </c>
      <c r="H47" s="172">
        <v>43200</v>
      </c>
      <c r="I47" s="15">
        <v>1997</v>
      </c>
    </row>
    <row r="48" spans="1:9" ht="75">
      <c r="A48" s="170" t="s">
        <v>2139</v>
      </c>
      <c r="B48" s="15" t="s">
        <v>1944</v>
      </c>
      <c r="C48" s="170" t="s">
        <v>520</v>
      </c>
      <c r="D48" s="170" t="s">
        <v>521</v>
      </c>
      <c r="E48" s="173">
        <v>51</v>
      </c>
      <c r="F48" s="170" t="s">
        <v>2140</v>
      </c>
      <c r="G48" s="15" t="s">
        <v>173</v>
      </c>
      <c r="H48" s="172">
        <v>43200</v>
      </c>
      <c r="I48" s="15">
        <v>1997</v>
      </c>
    </row>
    <row r="49" spans="1:9" ht="60">
      <c r="A49" s="170" t="s">
        <v>2139</v>
      </c>
      <c r="B49" s="15" t="s">
        <v>1944</v>
      </c>
      <c r="C49" s="170" t="s">
        <v>522</v>
      </c>
      <c r="D49" s="170" t="s">
        <v>523</v>
      </c>
      <c r="E49" s="173">
        <v>51</v>
      </c>
      <c r="F49" s="170" t="s">
        <v>2140</v>
      </c>
      <c r="G49" s="15" t="s">
        <v>173</v>
      </c>
      <c r="H49" s="172">
        <v>43200</v>
      </c>
      <c r="I49" s="15">
        <v>1997</v>
      </c>
    </row>
    <row r="50" spans="1:9" ht="30">
      <c r="A50" s="170" t="s">
        <v>2139</v>
      </c>
      <c r="B50" s="15" t="s">
        <v>1944</v>
      </c>
      <c r="C50" s="170" t="s">
        <v>526</v>
      </c>
      <c r="D50" s="170" t="s">
        <v>527</v>
      </c>
      <c r="E50" s="173">
        <v>13</v>
      </c>
      <c r="F50" s="170" t="s">
        <v>2140</v>
      </c>
      <c r="G50" s="15" t="s">
        <v>173</v>
      </c>
      <c r="H50" s="172">
        <v>43200</v>
      </c>
      <c r="I50" s="15">
        <v>1997</v>
      </c>
    </row>
    <row r="51" spans="1:9" ht="30">
      <c r="A51" s="170" t="s">
        <v>2139</v>
      </c>
      <c r="B51" s="15" t="s">
        <v>1944</v>
      </c>
      <c r="C51" s="170" t="s">
        <v>537</v>
      </c>
      <c r="D51" s="170" t="s">
        <v>538</v>
      </c>
      <c r="E51" s="173">
        <v>5.0999999999999996</v>
      </c>
      <c r="F51" s="170" t="s">
        <v>2140</v>
      </c>
      <c r="G51" s="15" t="s">
        <v>173</v>
      </c>
      <c r="H51" s="172">
        <v>43200</v>
      </c>
      <c r="I51" s="15">
        <v>1997</v>
      </c>
    </row>
    <row r="52" spans="1:9" ht="90">
      <c r="A52" s="15" t="s">
        <v>2110</v>
      </c>
      <c r="B52" s="15" t="s">
        <v>1926</v>
      </c>
      <c r="C52" s="5" t="s">
        <v>555</v>
      </c>
      <c r="D52" s="5" t="s">
        <v>2150</v>
      </c>
      <c r="E52" s="17" t="s">
        <v>2151</v>
      </c>
      <c r="F52" s="17" t="s">
        <v>2152</v>
      </c>
      <c r="G52" s="164">
        <v>0.1</v>
      </c>
      <c r="H52" s="174">
        <v>43344</v>
      </c>
      <c r="I52" s="174">
        <v>42979</v>
      </c>
    </row>
    <row r="53" spans="1:9" ht="120">
      <c r="A53" s="15" t="s">
        <v>2110</v>
      </c>
      <c r="B53" s="15" t="s">
        <v>1926</v>
      </c>
      <c r="C53" s="5" t="s">
        <v>543</v>
      </c>
      <c r="D53" s="5" t="s">
        <v>2153</v>
      </c>
      <c r="E53" s="5" t="s">
        <v>2154</v>
      </c>
      <c r="F53" s="5" t="s">
        <v>2154</v>
      </c>
      <c r="G53" s="164">
        <v>0.1</v>
      </c>
      <c r="H53" s="174">
        <v>43191</v>
      </c>
      <c r="I53" s="174">
        <v>42826</v>
      </c>
    </row>
    <row r="54" spans="1:9" ht="45">
      <c r="A54" s="7" t="s">
        <v>2110</v>
      </c>
      <c r="B54" s="15" t="s">
        <v>1929</v>
      </c>
      <c r="C54" s="6" t="s">
        <v>953</v>
      </c>
      <c r="D54" s="6" t="s">
        <v>2155</v>
      </c>
      <c r="E54" s="93">
        <v>63.65</v>
      </c>
      <c r="F54" s="19">
        <v>64.400000000000006</v>
      </c>
      <c r="G54" s="164">
        <f t="shared" ref="G54:G64" si="3">(F54/E54)-1</f>
        <v>1.1783189316575182E-2</v>
      </c>
      <c r="H54" s="175">
        <v>43405</v>
      </c>
      <c r="I54" s="175">
        <v>43040</v>
      </c>
    </row>
    <row r="55" spans="1:9" ht="45">
      <c r="A55" s="7" t="s">
        <v>2110</v>
      </c>
      <c r="B55" s="15" t="s">
        <v>1929</v>
      </c>
      <c r="C55" s="6" t="s">
        <v>955</v>
      </c>
      <c r="D55" s="6" t="s">
        <v>2155</v>
      </c>
      <c r="E55" s="93">
        <v>74.25</v>
      </c>
      <c r="F55" s="85">
        <v>75.150000000000006</v>
      </c>
      <c r="G55" s="164">
        <f t="shared" si="3"/>
        <v>1.2121212121212199E-2</v>
      </c>
      <c r="H55" s="175">
        <v>43405</v>
      </c>
      <c r="I55" s="175">
        <v>43040</v>
      </c>
    </row>
    <row r="56" spans="1:9" ht="45">
      <c r="A56" s="7" t="s">
        <v>2110</v>
      </c>
      <c r="B56" s="15" t="s">
        <v>1929</v>
      </c>
      <c r="C56" s="6" t="s">
        <v>957</v>
      </c>
      <c r="D56" s="6" t="s">
        <v>2155</v>
      </c>
      <c r="E56" s="93">
        <v>74.25</v>
      </c>
      <c r="F56" s="85">
        <v>75.150000000000006</v>
      </c>
      <c r="G56" s="164">
        <f t="shared" si="3"/>
        <v>1.2121212121212199E-2</v>
      </c>
      <c r="H56" s="175">
        <v>43405</v>
      </c>
      <c r="I56" s="175">
        <v>43040</v>
      </c>
    </row>
    <row r="57" spans="1:9" ht="45">
      <c r="A57" s="7" t="s">
        <v>2110</v>
      </c>
      <c r="B57" s="15" t="s">
        <v>1929</v>
      </c>
      <c r="C57" s="6" t="s">
        <v>959</v>
      </c>
      <c r="D57" s="6" t="s">
        <v>2155</v>
      </c>
      <c r="E57" s="93">
        <v>74.25</v>
      </c>
      <c r="F57" s="85">
        <v>75.150000000000006</v>
      </c>
      <c r="G57" s="164">
        <f t="shared" si="3"/>
        <v>1.2121212121212199E-2</v>
      </c>
      <c r="H57" s="175">
        <v>43405</v>
      </c>
      <c r="I57" s="175">
        <v>43040</v>
      </c>
    </row>
    <row r="58" spans="1:9" ht="90">
      <c r="A58" s="7" t="s">
        <v>2110</v>
      </c>
      <c r="B58" s="15" t="s">
        <v>1929</v>
      </c>
      <c r="C58" s="6" t="s">
        <v>2156</v>
      </c>
      <c r="D58" s="6" t="s">
        <v>2155</v>
      </c>
      <c r="E58" s="93">
        <v>74.25</v>
      </c>
      <c r="F58" s="85">
        <v>75.150000000000006</v>
      </c>
      <c r="G58" s="164">
        <f t="shared" si="3"/>
        <v>1.2121212121212199E-2</v>
      </c>
      <c r="H58" s="175">
        <v>43405</v>
      </c>
      <c r="I58" s="175">
        <v>43040</v>
      </c>
    </row>
    <row r="59" spans="1:9" ht="60">
      <c r="A59" s="7" t="s">
        <v>2110</v>
      </c>
      <c r="B59" s="15" t="s">
        <v>1929</v>
      </c>
      <c r="C59" s="6" t="s">
        <v>966</v>
      </c>
      <c r="D59" s="6" t="s">
        <v>2155</v>
      </c>
      <c r="E59" s="93">
        <v>74.25</v>
      </c>
      <c r="F59" s="85">
        <v>75.150000000000006</v>
      </c>
      <c r="G59" s="164">
        <f t="shared" si="3"/>
        <v>1.2121212121212199E-2</v>
      </c>
      <c r="H59" s="175">
        <v>43405</v>
      </c>
      <c r="I59" s="175">
        <v>43040</v>
      </c>
    </row>
    <row r="60" spans="1:9" ht="75">
      <c r="A60" s="7" t="s">
        <v>2110</v>
      </c>
      <c r="B60" s="15" t="s">
        <v>1929</v>
      </c>
      <c r="C60" s="6" t="s">
        <v>2008</v>
      </c>
      <c r="D60" s="6" t="s">
        <v>2155</v>
      </c>
      <c r="E60" s="93">
        <v>29.7</v>
      </c>
      <c r="F60" s="85">
        <v>30.05</v>
      </c>
      <c r="G60" s="164">
        <f t="shared" si="3"/>
        <v>1.1784511784511897E-2</v>
      </c>
      <c r="H60" s="175">
        <v>43405</v>
      </c>
      <c r="I60" s="175">
        <v>43040</v>
      </c>
    </row>
    <row r="61" spans="1:9" ht="45">
      <c r="A61" s="7" t="s">
        <v>2110</v>
      </c>
      <c r="B61" s="15" t="s">
        <v>1929</v>
      </c>
      <c r="C61" s="6" t="s">
        <v>969</v>
      </c>
      <c r="D61" s="6" t="s">
        <v>2155</v>
      </c>
      <c r="E61" s="93">
        <v>11.65</v>
      </c>
      <c r="F61" s="85">
        <v>11.8</v>
      </c>
      <c r="G61" s="164">
        <f t="shared" si="3"/>
        <v>1.2875536480686733E-2</v>
      </c>
      <c r="H61" s="175">
        <v>43405</v>
      </c>
      <c r="I61" s="175">
        <v>43040</v>
      </c>
    </row>
    <row r="62" spans="1:9" ht="60">
      <c r="A62" s="7" t="s">
        <v>2110</v>
      </c>
      <c r="B62" s="15" t="s">
        <v>1929</v>
      </c>
      <c r="C62" s="6" t="s">
        <v>2157</v>
      </c>
      <c r="D62" s="6" t="s">
        <v>2155</v>
      </c>
      <c r="E62" s="93">
        <v>14.85</v>
      </c>
      <c r="F62" s="85">
        <v>15</v>
      </c>
      <c r="G62" s="164">
        <f t="shared" si="3"/>
        <v>1.0101010101010166E-2</v>
      </c>
      <c r="H62" s="175">
        <v>43405</v>
      </c>
      <c r="I62" s="175">
        <v>43040</v>
      </c>
    </row>
    <row r="63" spans="1:9" ht="60">
      <c r="A63" s="7" t="s">
        <v>2110</v>
      </c>
      <c r="B63" s="15" t="s">
        <v>1929</v>
      </c>
      <c r="C63" s="6" t="s">
        <v>2158</v>
      </c>
      <c r="D63" s="6" t="s">
        <v>2155</v>
      </c>
      <c r="E63" s="93">
        <v>11.15</v>
      </c>
      <c r="F63" s="85">
        <v>11.3</v>
      </c>
      <c r="G63" s="164">
        <f t="shared" si="3"/>
        <v>1.3452914798206317E-2</v>
      </c>
      <c r="H63" s="175">
        <v>43405</v>
      </c>
      <c r="I63" s="175">
        <v>43040</v>
      </c>
    </row>
    <row r="64" spans="1:9" ht="75">
      <c r="A64" s="7" t="s">
        <v>2110</v>
      </c>
      <c r="B64" s="15" t="s">
        <v>1929</v>
      </c>
      <c r="C64" s="6" t="s">
        <v>2159</v>
      </c>
      <c r="D64" s="6" t="s">
        <v>2155</v>
      </c>
      <c r="E64" s="93">
        <v>63.65</v>
      </c>
      <c r="F64" s="85">
        <v>64.400000000000006</v>
      </c>
      <c r="G64" s="164">
        <f t="shared" si="3"/>
        <v>1.1783189316575182E-2</v>
      </c>
      <c r="H64" s="175">
        <v>43405</v>
      </c>
      <c r="I64" s="175">
        <v>43040</v>
      </c>
    </row>
    <row r="65" spans="1:9" ht="75">
      <c r="A65" s="7" t="s">
        <v>2110</v>
      </c>
      <c r="B65" s="15" t="s">
        <v>1929</v>
      </c>
      <c r="C65" s="6" t="s">
        <v>2160</v>
      </c>
      <c r="D65" s="6" t="s">
        <v>2155</v>
      </c>
      <c r="E65" s="176" t="s">
        <v>972</v>
      </c>
      <c r="F65" s="176" t="s">
        <v>2161</v>
      </c>
      <c r="G65" s="177" t="s">
        <v>2162</v>
      </c>
      <c r="H65" s="175">
        <v>43405</v>
      </c>
      <c r="I65" s="175">
        <v>43040</v>
      </c>
    </row>
    <row r="66" spans="1:9" ht="90">
      <c r="A66" s="6" t="s">
        <v>2110</v>
      </c>
      <c r="B66" s="15" t="s">
        <v>1928</v>
      </c>
      <c r="C66" s="6" t="s">
        <v>2163</v>
      </c>
      <c r="D66" s="178" t="s">
        <v>2164</v>
      </c>
      <c r="E66" s="93">
        <v>1218</v>
      </c>
      <c r="F66" s="85">
        <v>1245</v>
      </c>
      <c r="G66" s="164">
        <f t="shared" ref="G66:G82" si="4">(F66/E66)-1</f>
        <v>2.2167487684729092E-2</v>
      </c>
      <c r="H66" s="167">
        <v>43466</v>
      </c>
      <c r="I66" s="167">
        <v>43101</v>
      </c>
    </row>
    <row r="67" spans="1:9" ht="90">
      <c r="A67" s="6" t="s">
        <v>2110</v>
      </c>
      <c r="B67" s="15" t="s">
        <v>1928</v>
      </c>
      <c r="C67" s="6" t="s">
        <v>2165</v>
      </c>
      <c r="D67" s="178" t="s">
        <v>2164</v>
      </c>
      <c r="E67" s="93">
        <v>812</v>
      </c>
      <c r="F67" s="85">
        <v>830</v>
      </c>
      <c r="G67" s="164">
        <f t="shared" si="4"/>
        <v>2.2167487684729092E-2</v>
      </c>
      <c r="H67" s="167">
        <v>43466</v>
      </c>
      <c r="I67" s="167">
        <v>43101</v>
      </c>
    </row>
    <row r="68" spans="1:9" ht="45">
      <c r="A68" s="113" t="s">
        <v>2110</v>
      </c>
      <c r="B68" s="112" t="s">
        <v>1932</v>
      </c>
      <c r="C68" s="113" t="s">
        <v>1061</v>
      </c>
      <c r="D68" s="6" t="s">
        <v>1062</v>
      </c>
      <c r="E68" s="179">
        <v>38</v>
      </c>
      <c r="F68" s="111">
        <v>39</v>
      </c>
      <c r="G68" s="164">
        <f t="shared" si="4"/>
        <v>2.6315789473684292E-2</v>
      </c>
      <c r="H68" s="180">
        <v>43466</v>
      </c>
      <c r="I68" s="180">
        <v>43101</v>
      </c>
    </row>
    <row r="69" spans="1:9" ht="45">
      <c r="A69" s="11" t="s">
        <v>2110</v>
      </c>
      <c r="B69" s="112" t="s">
        <v>1932</v>
      </c>
      <c r="C69" s="11" t="s">
        <v>1063</v>
      </c>
      <c r="D69" s="6" t="s">
        <v>1064</v>
      </c>
      <c r="E69" s="181">
        <v>71</v>
      </c>
      <c r="F69" s="26">
        <v>73</v>
      </c>
      <c r="G69" s="164">
        <f t="shared" si="4"/>
        <v>2.8169014084507005E-2</v>
      </c>
      <c r="H69" s="182">
        <v>43466</v>
      </c>
      <c r="I69" s="182">
        <v>43101</v>
      </c>
    </row>
    <row r="70" spans="1:9" ht="30">
      <c r="A70" s="11" t="s">
        <v>2110</v>
      </c>
      <c r="B70" s="112" t="s">
        <v>1932</v>
      </c>
      <c r="C70" s="11" t="s">
        <v>1065</v>
      </c>
      <c r="D70" s="6" t="s">
        <v>1066</v>
      </c>
      <c r="E70" s="181">
        <v>111</v>
      </c>
      <c r="F70" s="26">
        <v>114</v>
      </c>
      <c r="G70" s="164">
        <f t="shared" si="4"/>
        <v>2.7027027027026973E-2</v>
      </c>
      <c r="H70" s="182">
        <v>43466</v>
      </c>
      <c r="I70" s="182">
        <v>43101</v>
      </c>
    </row>
    <row r="71" spans="1:9" ht="30">
      <c r="A71" s="11" t="s">
        <v>2110</v>
      </c>
      <c r="B71" s="112" t="s">
        <v>1932</v>
      </c>
      <c r="C71" s="11" t="s">
        <v>1067</v>
      </c>
      <c r="D71" s="6" t="s">
        <v>1068</v>
      </c>
      <c r="E71" s="181">
        <v>111</v>
      </c>
      <c r="F71" s="26">
        <v>114</v>
      </c>
      <c r="G71" s="164">
        <f t="shared" si="4"/>
        <v>2.7027027027026973E-2</v>
      </c>
      <c r="H71" s="182">
        <v>43466</v>
      </c>
      <c r="I71" s="182">
        <v>43101</v>
      </c>
    </row>
    <row r="72" spans="1:9" ht="45">
      <c r="A72" s="11" t="s">
        <v>2110</v>
      </c>
      <c r="B72" s="112" t="s">
        <v>1932</v>
      </c>
      <c r="C72" s="11" t="s">
        <v>1069</v>
      </c>
      <c r="D72" s="6" t="s">
        <v>1070</v>
      </c>
      <c r="E72" s="181">
        <v>111</v>
      </c>
      <c r="F72" s="26">
        <v>114</v>
      </c>
      <c r="G72" s="164">
        <f t="shared" si="4"/>
        <v>2.7027027027026973E-2</v>
      </c>
      <c r="H72" s="182">
        <v>43466</v>
      </c>
      <c r="I72" s="182">
        <v>43101</v>
      </c>
    </row>
    <row r="73" spans="1:9" ht="45">
      <c r="A73" s="11" t="s">
        <v>2110</v>
      </c>
      <c r="B73" s="112" t="s">
        <v>1932</v>
      </c>
      <c r="C73" s="11" t="s">
        <v>1071</v>
      </c>
      <c r="D73" s="6" t="s">
        <v>1072</v>
      </c>
      <c r="E73" s="181">
        <v>111</v>
      </c>
      <c r="F73" s="26">
        <v>114</v>
      </c>
      <c r="G73" s="164">
        <f t="shared" si="4"/>
        <v>2.7027027027026973E-2</v>
      </c>
      <c r="H73" s="182">
        <v>43466</v>
      </c>
      <c r="I73" s="182">
        <v>43101</v>
      </c>
    </row>
    <row r="74" spans="1:9" ht="30">
      <c r="A74" s="11" t="s">
        <v>2110</v>
      </c>
      <c r="B74" s="112" t="s">
        <v>1932</v>
      </c>
      <c r="C74" s="11" t="s">
        <v>1073</v>
      </c>
      <c r="D74" s="6" t="s">
        <v>1074</v>
      </c>
      <c r="E74" s="181">
        <v>111</v>
      </c>
      <c r="F74" s="26">
        <v>114</v>
      </c>
      <c r="G74" s="164">
        <f t="shared" si="4"/>
        <v>2.7027027027026973E-2</v>
      </c>
      <c r="H74" s="182">
        <v>43466</v>
      </c>
      <c r="I74" s="182">
        <v>43101</v>
      </c>
    </row>
    <row r="75" spans="1:9" ht="30">
      <c r="A75" s="11" t="s">
        <v>2110</v>
      </c>
      <c r="B75" s="112" t="s">
        <v>1932</v>
      </c>
      <c r="C75" s="11" t="s">
        <v>1075</v>
      </c>
      <c r="D75" s="6" t="s">
        <v>1076</v>
      </c>
      <c r="E75" s="181">
        <v>111</v>
      </c>
      <c r="F75" s="26">
        <v>114</v>
      </c>
      <c r="G75" s="164">
        <f t="shared" si="4"/>
        <v>2.7027027027026973E-2</v>
      </c>
      <c r="H75" s="182">
        <v>43466</v>
      </c>
      <c r="I75" s="182">
        <v>43101</v>
      </c>
    </row>
    <row r="76" spans="1:9" ht="45">
      <c r="A76" s="11" t="s">
        <v>2110</v>
      </c>
      <c r="B76" s="112" t="s">
        <v>1932</v>
      </c>
      <c r="C76" s="11" t="s">
        <v>1077</v>
      </c>
      <c r="D76" s="6" t="s">
        <v>1078</v>
      </c>
      <c r="E76" s="181">
        <v>133</v>
      </c>
      <c r="F76" s="26">
        <v>136</v>
      </c>
      <c r="G76" s="164">
        <f t="shared" si="4"/>
        <v>2.2556390977443552E-2</v>
      </c>
      <c r="H76" s="182">
        <v>43466</v>
      </c>
      <c r="I76" s="182">
        <v>43101</v>
      </c>
    </row>
    <row r="77" spans="1:9" ht="45">
      <c r="A77" s="11" t="s">
        <v>2110</v>
      </c>
      <c r="B77" s="112" t="s">
        <v>1932</v>
      </c>
      <c r="C77" s="11" t="s">
        <v>1079</v>
      </c>
      <c r="D77" s="6" t="s">
        <v>1080</v>
      </c>
      <c r="E77" s="181">
        <v>176</v>
      </c>
      <c r="F77" s="26">
        <v>181</v>
      </c>
      <c r="G77" s="164">
        <f t="shared" si="4"/>
        <v>2.8409090909090828E-2</v>
      </c>
      <c r="H77" s="182">
        <v>43466</v>
      </c>
      <c r="I77" s="182">
        <v>43101</v>
      </c>
    </row>
    <row r="78" spans="1:9" ht="45">
      <c r="A78" s="11" t="s">
        <v>2110</v>
      </c>
      <c r="B78" s="112" t="s">
        <v>1932</v>
      </c>
      <c r="C78" s="11" t="s">
        <v>1081</v>
      </c>
      <c r="D78" s="6" t="s">
        <v>1082</v>
      </c>
      <c r="E78" s="181">
        <v>309</v>
      </c>
      <c r="F78" s="26">
        <v>317</v>
      </c>
      <c r="G78" s="164">
        <f t="shared" si="4"/>
        <v>2.5889967637540368E-2</v>
      </c>
      <c r="H78" s="182">
        <v>43466</v>
      </c>
      <c r="I78" s="182">
        <v>43101</v>
      </c>
    </row>
    <row r="79" spans="1:9" ht="30">
      <c r="A79" s="11" t="s">
        <v>2110</v>
      </c>
      <c r="B79" s="112" t="s">
        <v>1932</v>
      </c>
      <c r="C79" s="11" t="s">
        <v>1083</v>
      </c>
      <c r="D79" s="6" t="s">
        <v>1084</v>
      </c>
      <c r="E79" s="181">
        <v>419</v>
      </c>
      <c r="F79" s="26">
        <v>430</v>
      </c>
      <c r="G79" s="164">
        <f t="shared" si="4"/>
        <v>2.6252983293556076E-2</v>
      </c>
      <c r="H79" s="182">
        <v>43466</v>
      </c>
      <c r="I79" s="182">
        <v>43101</v>
      </c>
    </row>
    <row r="80" spans="1:9" ht="75">
      <c r="A80" s="11" t="s">
        <v>2110</v>
      </c>
      <c r="B80" s="112" t="s">
        <v>1932</v>
      </c>
      <c r="C80" s="11" t="s">
        <v>1087</v>
      </c>
      <c r="D80" s="6" t="s">
        <v>1088</v>
      </c>
      <c r="E80" s="181">
        <v>184</v>
      </c>
      <c r="F80" s="26">
        <v>189</v>
      </c>
      <c r="G80" s="164">
        <f t="shared" si="4"/>
        <v>2.7173913043478271E-2</v>
      </c>
      <c r="H80" s="182">
        <v>43466</v>
      </c>
      <c r="I80" s="182">
        <v>43101</v>
      </c>
    </row>
    <row r="81" spans="1:9" ht="45">
      <c r="A81" s="11" t="s">
        <v>2110</v>
      </c>
      <c r="B81" s="112" t="s">
        <v>1932</v>
      </c>
      <c r="C81" s="11" t="s">
        <v>1089</v>
      </c>
      <c r="D81" s="6" t="s">
        <v>1090</v>
      </c>
      <c r="E81" s="181">
        <v>605</v>
      </c>
      <c r="F81" s="26">
        <v>621</v>
      </c>
      <c r="G81" s="164">
        <f t="shared" si="4"/>
        <v>2.6446280991735627E-2</v>
      </c>
      <c r="H81" s="182">
        <v>43466</v>
      </c>
      <c r="I81" s="182">
        <v>43101</v>
      </c>
    </row>
    <row r="82" spans="1:9" ht="75">
      <c r="A82" s="11" t="s">
        <v>2110</v>
      </c>
      <c r="B82" s="112" t="s">
        <v>1932</v>
      </c>
      <c r="C82" s="11" t="s">
        <v>1094</v>
      </c>
      <c r="D82" s="6" t="s">
        <v>1095</v>
      </c>
      <c r="E82" s="181">
        <v>816</v>
      </c>
      <c r="F82" s="26">
        <v>836</v>
      </c>
      <c r="G82" s="164">
        <f t="shared" si="4"/>
        <v>2.450980392156854E-2</v>
      </c>
      <c r="H82" s="182">
        <v>43466</v>
      </c>
      <c r="I82" s="182">
        <v>43101</v>
      </c>
    </row>
    <row r="83" spans="1:9" ht="60">
      <c r="A83" s="11" t="s">
        <v>2110</v>
      </c>
      <c r="B83" s="112" t="s">
        <v>1932</v>
      </c>
      <c r="C83" s="11" t="s">
        <v>1096</v>
      </c>
      <c r="D83" s="6" t="s">
        <v>1097</v>
      </c>
      <c r="E83" s="12" t="s">
        <v>2166</v>
      </c>
      <c r="F83" s="12" t="s">
        <v>2167</v>
      </c>
      <c r="G83" s="183">
        <f>3723/3650-1</f>
        <v>2.0000000000000018E-2</v>
      </c>
      <c r="H83" s="182">
        <v>43466</v>
      </c>
      <c r="I83" s="182">
        <v>43101</v>
      </c>
    </row>
    <row r="84" spans="1:9" ht="60">
      <c r="A84" s="11" t="s">
        <v>2110</v>
      </c>
      <c r="B84" s="112" t="s">
        <v>1932</v>
      </c>
      <c r="C84" s="11" t="s">
        <v>1098</v>
      </c>
      <c r="D84" s="6" t="s">
        <v>1097</v>
      </c>
      <c r="E84" s="12" t="s">
        <v>1999</v>
      </c>
      <c r="F84" s="12" t="s">
        <v>2168</v>
      </c>
      <c r="G84" s="183">
        <f>10200/10000-1</f>
        <v>2.0000000000000018E-2</v>
      </c>
      <c r="H84" s="182">
        <v>43466</v>
      </c>
      <c r="I84" s="182">
        <v>43101</v>
      </c>
    </row>
    <row r="85" spans="1:9" ht="60">
      <c r="A85" s="11" t="s">
        <v>2110</v>
      </c>
      <c r="B85" s="112" t="s">
        <v>1932</v>
      </c>
      <c r="C85" s="11" t="s">
        <v>1099</v>
      </c>
      <c r="D85" s="6" t="s">
        <v>1100</v>
      </c>
      <c r="E85" s="181">
        <v>2040</v>
      </c>
      <c r="F85" s="184">
        <v>2089</v>
      </c>
      <c r="G85" s="164">
        <f t="shared" ref="G85:G90" si="5">(F85/E85)-1</f>
        <v>2.401960784313717E-2</v>
      </c>
      <c r="H85" s="182">
        <v>43466</v>
      </c>
      <c r="I85" s="182">
        <v>43101</v>
      </c>
    </row>
    <row r="86" spans="1:9" ht="60">
      <c r="A86" s="11" t="s">
        <v>2110</v>
      </c>
      <c r="B86" s="112" t="s">
        <v>1932</v>
      </c>
      <c r="C86" s="11" t="s">
        <v>1101</v>
      </c>
      <c r="D86" s="6" t="s">
        <v>1100</v>
      </c>
      <c r="E86" s="181">
        <v>7956</v>
      </c>
      <c r="F86" s="184">
        <v>8147</v>
      </c>
      <c r="G86" s="164">
        <f t="shared" si="5"/>
        <v>2.4007038712920981E-2</v>
      </c>
      <c r="H86" s="182">
        <v>43466</v>
      </c>
      <c r="I86" s="182">
        <v>43101</v>
      </c>
    </row>
    <row r="87" spans="1:9" ht="60">
      <c r="A87" s="11" t="s">
        <v>2110</v>
      </c>
      <c r="B87" s="112" t="s">
        <v>1932</v>
      </c>
      <c r="C87" s="11" t="s">
        <v>1102</v>
      </c>
      <c r="D87" s="6" t="s">
        <v>1103</v>
      </c>
      <c r="E87" s="181">
        <v>6273</v>
      </c>
      <c r="F87" s="184">
        <v>6424</v>
      </c>
      <c r="G87" s="164">
        <f t="shared" si="5"/>
        <v>2.4071417184760024E-2</v>
      </c>
      <c r="H87" s="182">
        <v>43466</v>
      </c>
      <c r="I87" s="182">
        <v>43101</v>
      </c>
    </row>
    <row r="88" spans="1:9" ht="105">
      <c r="A88" s="11" t="s">
        <v>2110</v>
      </c>
      <c r="B88" s="112" t="s">
        <v>1932</v>
      </c>
      <c r="C88" s="11" t="s">
        <v>1104</v>
      </c>
      <c r="D88" s="6" t="s">
        <v>1105</v>
      </c>
      <c r="E88" s="181">
        <v>3774</v>
      </c>
      <c r="F88" s="184">
        <v>3865</v>
      </c>
      <c r="G88" s="164">
        <f t="shared" si="5"/>
        <v>2.4112347641759513E-2</v>
      </c>
      <c r="H88" s="182">
        <v>43466</v>
      </c>
      <c r="I88" s="182">
        <v>43101</v>
      </c>
    </row>
    <row r="89" spans="1:9" ht="90">
      <c r="A89" s="11" t="s">
        <v>2110</v>
      </c>
      <c r="B89" s="112" t="s">
        <v>1932</v>
      </c>
      <c r="C89" s="11" t="s">
        <v>2169</v>
      </c>
      <c r="D89" s="6" t="s">
        <v>1105</v>
      </c>
      <c r="E89" s="181">
        <v>12240</v>
      </c>
      <c r="F89" s="184">
        <v>12534</v>
      </c>
      <c r="G89" s="164">
        <f t="shared" si="5"/>
        <v>2.401960784313717E-2</v>
      </c>
      <c r="H89" s="182">
        <v>43466</v>
      </c>
      <c r="I89" s="182">
        <v>43101</v>
      </c>
    </row>
    <row r="90" spans="1:9" ht="60">
      <c r="A90" s="11" t="s">
        <v>2110</v>
      </c>
      <c r="B90" s="112" t="s">
        <v>1932</v>
      </c>
      <c r="C90" s="11" t="s">
        <v>2170</v>
      </c>
      <c r="D90" s="6" t="s">
        <v>2171</v>
      </c>
      <c r="E90" s="181">
        <v>322</v>
      </c>
      <c r="F90" s="184">
        <v>329</v>
      </c>
      <c r="G90" s="164">
        <f t="shared" si="5"/>
        <v>2.1739130434782705E-2</v>
      </c>
      <c r="H90" s="185">
        <v>43466</v>
      </c>
      <c r="I90" s="182">
        <v>43101</v>
      </c>
    </row>
    <row r="91" spans="1:9" ht="75">
      <c r="A91" s="11" t="s">
        <v>2139</v>
      </c>
      <c r="B91" s="112" t="s">
        <v>1932</v>
      </c>
      <c r="C91" s="11" t="s">
        <v>1107</v>
      </c>
      <c r="D91" s="11" t="s">
        <v>2172</v>
      </c>
      <c r="E91" s="181">
        <v>265</v>
      </c>
      <c r="F91" s="12" t="s">
        <v>2140</v>
      </c>
      <c r="G91" s="15" t="s">
        <v>173</v>
      </c>
      <c r="H91" s="182">
        <v>43282</v>
      </c>
      <c r="I91" s="11">
        <v>1998</v>
      </c>
    </row>
    <row r="92" spans="1:9" ht="30">
      <c r="A92" s="186" t="s">
        <v>2139</v>
      </c>
      <c r="B92" s="6" t="s">
        <v>1933</v>
      </c>
      <c r="C92" s="6" t="s">
        <v>2173</v>
      </c>
      <c r="D92" s="187" t="s">
        <v>2174</v>
      </c>
      <c r="E92" s="188">
        <v>16.05</v>
      </c>
      <c r="F92" s="7" t="s">
        <v>2140</v>
      </c>
      <c r="G92" s="15" t="s">
        <v>173</v>
      </c>
      <c r="H92" s="189">
        <v>43466</v>
      </c>
      <c r="I92" s="190">
        <v>2018</v>
      </c>
    </row>
    <row r="93" spans="1:9" ht="30">
      <c r="A93" s="186" t="s">
        <v>2139</v>
      </c>
      <c r="B93" s="6" t="s">
        <v>1933</v>
      </c>
      <c r="C93" s="6" t="s">
        <v>2175</v>
      </c>
      <c r="D93" s="187" t="s">
        <v>2176</v>
      </c>
      <c r="E93" s="188">
        <v>5.79</v>
      </c>
      <c r="F93" s="7" t="s">
        <v>2140</v>
      </c>
      <c r="G93" s="15" t="s">
        <v>173</v>
      </c>
      <c r="H93" s="189">
        <v>43466</v>
      </c>
      <c r="I93" s="190">
        <v>2018</v>
      </c>
    </row>
    <row r="94" spans="1:9" ht="30">
      <c r="A94" s="191" t="s">
        <v>2139</v>
      </c>
      <c r="B94" s="6" t="s">
        <v>1933</v>
      </c>
      <c r="C94" s="6" t="s">
        <v>2177</v>
      </c>
      <c r="D94" s="192" t="s">
        <v>2178</v>
      </c>
      <c r="E94" s="79">
        <v>2</v>
      </c>
      <c r="F94" s="193" t="s">
        <v>2140</v>
      </c>
      <c r="G94" s="194" t="s">
        <v>173</v>
      </c>
      <c r="H94" s="189">
        <v>43466</v>
      </c>
      <c r="I94" s="190">
        <v>2015</v>
      </c>
    </row>
    <row r="95" spans="1:9" ht="30">
      <c r="A95" s="195" t="s">
        <v>2110</v>
      </c>
      <c r="B95" s="6" t="s">
        <v>1933</v>
      </c>
      <c r="C95" s="196" t="s">
        <v>2179</v>
      </c>
      <c r="D95" s="197" t="s">
        <v>2180</v>
      </c>
      <c r="E95" s="197" t="s">
        <v>2181</v>
      </c>
      <c r="F95" s="197" t="s">
        <v>2182</v>
      </c>
      <c r="G95" s="198" t="s">
        <v>2183</v>
      </c>
      <c r="H95" s="199">
        <v>43556</v>
      </c>
      <c r="I95" s="200" t="s">
        <v>2184</v>
      </c>
    </row>
    <row r="96" spans="1:9" ht="30">
      <c r="A96" s="191" t="s">
        <v>2110</v>
      </c>
      <c r="B96" s="6" t="s">
        <v>1933</v>
      </c>
      <c r="C96" s="6" t="s">
        <v>2185</v>
      </c>
      <c r="D96" s="187" t="s">
        <v>2186</v>
      </c>
      <c r="E96" s="7" t="s">
        <v>2187</v>
      </c>
      <c r="F96" s="15" t="s">
        <v>2188</v>
      </c>
      <c r="G96" s="201" t="s">
        <v>2189</v>
      </c>
      <c r="H96" s="189">
        <v>43466</v>
      </c>
      <c r="I96" s="202" t="s">
        <v>2190</v>
      </c>
    </row>
    <row r="97" spans="1:9" ht="30">
      <c r="A97" s="191" t="s">
        <v>2110</v>
      </c>
      <c r="B97" s="6" t="s">
        <v>1933</v>
      </c>
      <c r="C97" s="6" t="s">
        <v>2191</v>
      </c>
      <c r="D97" s="203" t="s">
        <v>2192</v>
      </c>
      <c r="E97" s="7" t="s">
        <v>2193</v>
      </c>
      <c r="F97" s="15" t="s">
        <v>2194</v>
      </c>
      <c r="G97" s="201" t="s">
        <v>2195</v>
      </c>
      <c r="H97" s="204">
        <v>43466</v>
      </c>
      <c r="I97" s="205" t="s">
        <v>2190</v>
      </c>
    </row>
    <row r="98" spans="1:9" ht="30">
      <c r="A98" s="206" t="s">
        <v>2110</v>
      </c>
      <c r="B98" s="6" t="s">
        <v>1933</v>
      </c>
      <c r="C98" s="6" t="s">
        <v>2196</v>
      </c>
      <c r="D98" s="187" t="s">
        <v>2197</v>
      </c>
      <c r="E98" s="188">
        <v>56.72</v>
      </c>
      <c r="F98" s="188">
        <v>58.17</v>
      </c>
      <c r="G98" s="164">
        <f>(F98/E98)-1</f>
        <v>2.5564174894217251E-2</v>
      </c>
      <c r="H98" s="189">
        <v>43466</v>
      </c>
      <c r="I98" s="202" t="s">
        <v>2198</v>
      </c>
    </row>
    <row r="99" spans="1:9" ht="30">
      <c r="A99" s="206" t="s">
        <v>2110</v>
      </c>
      <c r="B99" s="6" t="s">
        <v>1933</v>
      </c>
      <c r="C99" s="6" t="s">
        <v>2199</v>
      </c>
      <c r="D99" s="187" t="s">
        <v>2200</v>
      </c>
      <c r="E99" s="188">
        <v>226.9</v>
      </c>
      <c r="F99" s="188">
        <v>232.67</v>
      </c>
      <c r="G99" s="164">
        <f>(F99/E99)-1</f>
        <v>2.5429704715733692E-2</v>
      </c>
      <c r="H99" s="189">
        <v>43466</v>
      </c>
      <c r="I99" s="202" t="s">
        <v>2198</v>
      </c>
    </row>
    <row r="100" spans="1:9" ht="262.5" customHeight="1">
      <c r="A100" s="206" t="s">
        <v>2110</v>
      </c>
      <c r="B100" s="6" t="s">
        <v>1933</v>
      </c>
      <c r="C100" s="6" t="s">
        <v>2009</v>
      </c>
      <c r="D100" s="6" t="s">
        <v>2201</v>
      </c>
      <c r="E100" s="207" t="s">
        <v>2202</v>
      </c>
      <c r="F100" s="208" t="s">
        <v>2203</v>
      </c>
      <c r="G100" s="209">
        <v>0.02</v>
      </c>
      <c r="H100" s="189">
        <v>43466</v>
      </c>
      <c r="I100" s="202" t="s">
        <v>2190</v>
      </c>
    </row>
    <row r="101" spans="1:9" ht="128.25" customHeight="1">
      <c r="A101" s="186" t="s">
        <v>2110</v>
      </c>
      <c r="B101" s="6" t="s">
        <v>1933</v>
      </c>
      <c r="C101" s="7" t="s">
        <v>1111</v>
      </c>
      <c r="D101" s="6" t="s">
        <v>2204</v>
      </c>
      <c r="E101" s="207" t="s">
        <v>2205</v>
      </c>
      <c r="F101" s="210" t="s">
        <v>2206</v>
      </c>
      <c r="G101" s="211">
        <v>0.02</v>
      </c>
      <c r="H101" s="175">
        <v>43466</v>
      </c>
      <c r="I101" s="190">
        <v>2018</v>
      </c>
    </row>
    <row r="102" spans="1:9" ht="60">
      <c r="A102" s="7" t="s">
        <v>2110</v>
      </c>
      <c r="B102" s="6" t="s">
        <v>1934</v>
      </c>
      <c r="C102" s="6" t="s">
        <v>1310</v>
      </c>
      <c r="D102" s="6" t="s">
        <v>2207</v>
      </c>
      <c r="E102" s="79">
        <v>1197</v>
      </c>
      <c r="F102" s="58">
        <v>1221</v>
      </c>
      <c r="G102" s="164">
        <f t="shared" ref="G102:G117" si="6">(F102/E102)-1</f>
        <v>2.0050125313283207E-2</v>
      </c>
      <c r="H102" s="175">
        <v>43191</v>
      </c>
      <c r="I102" s="175">
        <v>42826</v>
      </c>
    </row>
    <row r="103" spans="1:9" ht="60">
      <c r="A103" s="7" t="s">
        <v>2110</v>
      </c>
      <c r="B103" s="6" t="s">
        <v>1934</v>
      </c>
      <c r="C103" s="6" t="s">
        <v>1311</v>
      </c>
      <c r="D103" s="6" t="s">
        <v>2208</v>
      </c>
      <c r="E103" s="79">
        <v>553</v>
      </c>
      <c r="F103" s="58">
        <v>564</v>
      </c>
      <c r="G103" s="164">
        <f t="shared" si="6"/>
        <v>1.9891500904159143E-2</v>
      </c>
      <c r="H103" s="175">
        <v>43191</v>
      </c>
      <c r="I103" s="175">
        <v>42826</v>
      </c>
    </row>
    <row r="104" spans="1:9" ht="60">
      <c r="A104" s="7" t="s">
        <v>2110</v>
      </c>
      <c r="B104" s="6" t="s">
        <v>1934</v>
      </c>
      <c r="C104" s="6" t="s">
        <v>1313</v>
      </c>
      <c r="D104" s="6" t="s">
        <v>2209</v>
      </c>
      <c r="E104" s="79">
        <v>1917</v>
      </c>
      <c r="F104" s="58">
        <v>1955</v>
      </c>
      <c r="G104" s="164">
        <f t="shared" si="6"/>
        <v>1.9822639540949316E-2</v>
      </c>
      <c r="H104" s="175">
        <v>43191</v>
      </c>
      <c r="I104" s="175">
        <v>42826</v>
      </c>
    </row>
    <row r="105" spans="1:9" ht="90">
      <c r="A105" s="7" t="s">
        <v>2110</v>
      </c>
      <c r="B105" s="6" t="s">
        <v>1934</v>
      </c>
      <c r="C105" s="6" t="s">
        <v>1314</v>
      </c>
      <c r="D105" s="6" t="s">
        <v>2210</v>
      </c>
      <c r="E105" s="79">
        <v>480</v>
      </c>
      <c r="F105" s="58">
        <v>490</v>
      </c>
      <c r="G105" s="164">
        <f t="shared" si="6"/>
        <v>2.0833333333333259E-2</v>
      </c>
      <c r="H105" s="175">
        <v>43191</v>
      </c>
      <c r="I105" s="175">
        <v>42826</v>
      </c>
    </row>
    <row r="106" spans="1:9" ht="75">
      <c r="A106" s="7" t="s">
        <v>2110</v>
      </c>
      <c r="B106" s="6" t="s">
        <v>1934</v>
      </c>
      <c r="C106" s="6" t="s">
        <v>1315</v>
      </c>
      <c r="D106" s="6" t="s">
        <v>2211</v>
      </c>
      <c r="E106" s="79">
        <v>1273</v>
      </c>
      <c r="F106" s="58">
        <v>1298</v>
      </c>
      <c r="G106" s="164">
        <f t="shared" si="6"/>
        <v>1.9638648860958341E-2</v>
      </c>
      <c r="H106" s="175">
        <v>43191</v>
      </c>
      <c r="I106" s="175">
        <v>42826</v>
      </c>
    </row>
    <row r="107" spans="1:9" ht="75">
      <c r="A107" s="7" t="s">
        <v>2110</v>
      </c>
      <c r="B107" s="6" t="s">
        <v>1934</v>
      </c>
      <c r="C107" s="6" t="s">
        <v>1317</v>
      </c>
      <c r="D107" s="6" t="s">
        <v>2212</v>
      </c>
      <c r="E107" s="79">
        <v>1197</v>
      </c>
      <c r="F107" s="58">
        <v>1221</v>
      </c>
      <c r="G107" s="164">
        <f t="shared" si="6"/>
        <v>2.0050125313283207E-2</v>
      </c>
      <c r="H107" s="175">
        <v>43191</v>
      </c>
      <c r="I107" s="175">
        <v>42826</v>
      </c>
    </row>
    <row r="108" spans="1:9" ht="75">
      <c r="A108" s="7" t="s">
        <v>2110</v>
      </c>
      <c r="B108" s="6" t="s">
        <v>1934</v>
      </c>
      <c r="C108" s="6" t="s">
        <v>1318</v>
      </c>
      <c r="D108" s="6" t="s">
        <v>2213</v>
      </c>
      <c r="E108" s="79">
        <v>553</v>
      </c>
      <c r="F108" s="58">
        <v>564</v>
      </c>
      <c r="G108" s="164">
        <f t="shared" si="6"/>
        <v>1.9891500904159143E-2</v>
      </c>
      <c r="H108" s="175">
        <v>43191</v>
      </c>
      <c r="I108" s="175">
        <v>42826</v>
      </c>
    </row>
    <row r="109" spans="1:9" ht="60">
      <c r="A109" s="7" t="s">
        <v>2110</v>
      </c>
      <c r="B109" s="6" t="s">
        <v>1934</v>
      </c>
      <c r="C109" s="6" t="s">
        <v>1320</v>
      </c>
      <c r="D109" s="6" t="s">
        <v>2214</v>
      </c>
      <c r="E109" s="79">
        <v>719</v>
      </c>
      <c r="F109" s="58">
        <v>733</v>
      </c>
      <c r="G109" s="164">
        <f t="shared" si="6"/>
        <v>1.9471488178025131E-2</v>
      </c>
      <c r="H109" s="175">
        <v>43191</v>
      </c>
      <c r="I109" s="175">
        <v>42826</v>
      </c>
    </row>
    <row r="110" spans="1:9" ht="90">
      <c r="A110" s="7" t="s">
        <v>2110</v>
      </c>
      <c r="B110" s="6" t="s">
        <v>1934</v>
      </c>
      <c r="C110" s="6" t="s">
        <v>1321</v>
      </c>
      <c r="D110" s="6" t="s">
        <v>2215</v>
      </c>
      <c r="E110" s="79">
        <v>73</v>
      </c>
      <c r="F110" s="58">
        <v>76</v>
      </c>
      <c r="G110" s="164">
        <f t="shared" si="6"/>
        <v>4.1095890410958846E-2</v>
      </c>
      <c r="H110" s="175">
        <v>43191</v>
      </c>
      <c r="I110" s="175">
        <v>42826</v>
      </c>
    </row>
    <row r="111" spans="1:9" ht="75">
      <c r="A111" s="7" t="s">
        <v>2110</v>
      </c>
      <c r="B111" s="6" t="s">
        <v>1934</v>
      </c>
      <c r="C111" s="6" t="s">
        <v>1323</v>
      </c>
      <c r="D111" s="6" t="s">
        <v>2216</v>
      </c>
      <c r="E111" s="79">
        <v>73</v>
      </c>
      <c r="F111" s="58">
        <v>75</v>
      </c>
      <c r="G111" s="164">
        <f t="shared" si="6"/>
        <v>2.7397260273972712E-2</v>
      </c>
      <c r="H111" s="175">
        <v>43191</v>
      </c>
      <c r="I111" s="175">
        <v>42826</v>
      </c>
    </row>
    <row r="112" spans="1:9" ht="90">
      <c r="A112" s="7" t="s">
        <v>2110</v>
      </c>
      <c r="B112" s="6" t="s">
        <v>1934</v>
      </c>
      <c r="C112" s="6" t="s">
        <v>2217</v>
      </c>
      <c r="D112" s="6" t="s">
        <v>2218</v>
      </c>
      <c r="E112" s="79">
        <v>73</v>
      </c>
      <c r="F112" s="58">
        <v>76</v>
      </c>
      <c r="G112" s="164">
        <f t="shared" si="6"/>
        <v>4.1095890410958846E-2</v>
      </c>
      <c r="H112" s="175">
        <v>43191</v>
      </c>
      <c r="I112" s="175">
        <v>42826</v>
      </c>
    </row>
    <row r="113" spans="1:9" ht="75">
      <c r="A113" s="7" t="s">
        <v>2110</v>
      </c>
      <c r="B113" s="6" t="s">
        <v>1934</v>
      </c>
      <c r="C113" s="6" t="s">
        <v>2219</v>
      </c>
      <c r="D113" s="6" t="s">
        <v>2216</v>
      </c>
      <c r="E113" s="79">
        <v>73</v>
      </c>
      <c r="F113" s="58">
        <v>75</v>
      </c>
      <c r="G113" s="164">
        <f t="shared" si="6"/>
        <v>2.7397260273972712E-2</v>
      </c>
      <c r="H113" s="175">
        <v>43191</v>
      </c>
      <c r="I113" s="175">
        <v>42826</v>
      </c>
    </row>
    <row r="114" spans="1:9" ht="90">
      <c r="A114" s="7" t="s">
        <v>2110</v>
      </c>
      <c r="B114" s="6" t="s">
        <v>1934</v>
      </c>
      <c r="C114" s="6" t="s">
        <v>1325</v>
      </c>
      <c r="D114" s="6" t="s">
        <v>2218</v>
      </c>
      <c r="E114" s="79">
        <v>73</v>
      </c>
      <c r="F114" s="58">
        <v>76</v>
      </c>
      <c r="G114" s="164">
        <f t="shared" si="6"/>
        <v>4.1095890410958846E-2</v>
      </c>
      <c r="H114" s="175">
        <v>43191</v>
      </c>
      <c r="I114" s="175">
        <v>42826</v>
      </c>
    </row>
    <row r="115" spans="1:9" ht="60">
      <c r="A115" s="7" t="s">
        <v>2110</v>
      </c>
      <c r="B115" s="6" t="s">
        <v>1934</v>
      </c>
      <c r="C115" s="6" t="s">
        <v>2220</v>
      </c>
      <c r="D115" s="6" t="s">
        <v>2221</v>
      </c>
      <c r="E115" s="79">
        <v>16.75</v>
      </c>
      <c r="F115" s="58">
        <v>17.100000000000001</v>
      </c>
      <c r="G115" s="164">
        <f t="shared" si="6"/>
        <v>2.0895522388059806E-2</v>
      </c>
      <c r="H115" s="175">
        <v>43484</v>
      </c>
      <c r="I115" s="175">
        <v>43101</v>
      </c>
    </row>
    <row r="116" spans="1:9" ht="75">
      <c r="A116" s="7" t="s">
        <v>2110</v>
      </c>
      <c r="B116" s="6" t="s">
        <v>1934</v>
      </c>
      <c r="C116" s="6" t="s">
        <v>2222</v>
      </c>
      <c r="D116" s="6" t="s">
        <v>2223</v>
      </c>
      <c r="E116" s="79">
        <v>15.45</v>
      </c>
      <c r="F116" s="58">
        <v>15.78</v>
      </c>
      <c r="G116" s="164">
        <f t="shared" si="6"/>
        <v>2.1359223300970953E-2</v>
      </c>
      <c r="H116" s="175">
        <v>43484</v>
      </c>
      <c r="I116" s="175">
        <v>43101</v>
      </c>
    </row>
    <row r="117" spans="1:9" ht="30">
      <c r="A117" s="6" t="s">
        <v>2110</v>
      </c>
      <c r="B117" s="6" t="s">
        <v>1943</v>
      </c>
      <c r="C117" s="6" t="s">
        <v>1420</v>
      </c>
      <c r="D117" s="212" t="s">
        <v>2010</v>
      </c>
      <c r="E117" s="93">
        <v>198</v>
      </c>
      <c r="F117" s="85">
        <v>275</v>
      </c>
      <c r="G117" s="164">
        <f t="shared" si="6"/>
        <v>0.38888888888888884</v>
      </c>
      <c r="H117" s="189">
        <v>43466</v>
      </c>
      <c r="I117" s="189">
        <v>42736</v>
      </c>
    </row>
    <row r="118" spans="1:9" ht="82.5" customHeight="1">
      <c r="A118" s="186" t="s">
        <v>2110</v>
      </c>
      <c r="B118" s="6" t="s">
        <v>1512</v>
      </c>
      <c r="C118" s="7" t="s">
        <v>2224</v>
      </c>
      <c r="D118" s="6" t="s">
        <v>2225</v>
      </c>
      <c r="E118" s="213" t="s">
        <v>2226</v>
      </c>
      <c r="F118" s="214" t="s">
        <v>2227</v>
      </c>
      <c r="G118" s="215" t="s">
        <v>2228</v>
      </c>
      <c r="H118" s="175">
        <v>43344</v>
      </c>
      <c r="I118" s="190">
        <v>2014</v>
      </c>
    </row>
  </sheetData>
  <dataValidations count="1">
    <dataValidation type="list" allowBlank="1" showInputMessage="1" showErrorMessage="1" sqref="A12:B16 A118:B118 A3:B10 A20:B116" xr:uid="{E00C2B33-2DF1-A54E-8469-B3B0982DE74D}">
      <formula1>"Fee Increase,New Few,Eliminated Fee"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Fees</vt:lpstr>
      <vt:lpstr>Fee Changes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Gordon</dc:creator>
  <cp:lastModifiedBy>Ruby Pajares</cp:lastModifiedBy>
  <dcterms:created xsi:type="dcterms:W3CDTF">2019-02-13T16:16:31Z</dcterms:created>
  <dcterms:modified xsi:type="dcterms:W3CDTF">2024-10-29T16:31:03Z</dcterms:modified>
</cp:coreProperties>
</file>